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fabris\Desktop\"/>
    </mc:Choice>
  </mc:AlternateContent>
  <xr:revisionPtr revIDLastSave="0" documentId="13_ncr:1_{1C606236-9454-4C62-97AC-52E9C445C83A}"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B331" i="9" s="1"/>
  <c r="E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F323" i="9"/>
  <c r="B323" i="9"/>
  <c r="H322" i="9"/>
  <c r="G322" i="9"/>
  <c r="E322" i="9" s="1"/>
  <c r="B322" i="9" s="1"/>
  <c r="F322" i="9"/>
  <c r="H321" i="9"/>
  <c r="G321" i="9"/>
  <c r="F321" i="9"/>
  <c r="H320" i="9"/>
  <c r="G320" i="9"/>
  <c r="F320" i="9"/>
  <c r="H319" i="9"/>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E290" i="9"/>
  <c r="M289" i="9"/>
  <c r="L289" i="9"/>
  <c r="F289" i="9" s="1"/>
  <c r="B289" i="9" s="1"/>
  <c r="E289" i="9"/>
  <c r="M288" i="9"/>
  <c r="F288" i="9" s="1"/>
  <c r="L288" i="9"/>
  <c r="E288" i="9"/>
  <c r="M287" i="9"/>
  <c r="L287" i="9"/>
  <c r="F287" i="9" s="1"/>
  <c r="E287" i="9"/>
  <c r="M286" i="9"/>
  <c r="L286" i="9"/>
  <c r="F286" i="9" s="1"/>
  <c r="B286" i="9" s="1"/>
  <c r="E286" i="9"/>
  <c r="M285" i="9"/>
  <c r="L285" i="9"/>
  <c r="F285" i="9"/>
  <c r="E285" i="9"/>
  <c r="B285" i="9" s="1"/>
  <c r="M284" i="9"/>
  <c r="L284" i="9"/>
  <c r="F284" i="9" s="1"/>
  <c r="E284" i="9"/>
  <c r="B284" i="9" s="1"/>
  <c r="M283" i="9"/>
  <c r="L283" i="9"/>
  <c r="F283" i="9"/>
  <c r="E283" i="9"/>
  <c r="B283" i="9"/>
  <c r="M282" i="9"/>
  <c r="L282" i="9"/>
  <c r="F282" i="9" s="1"/>
  <c r="E282" i="9"/>
  <c r="M281" i="9"/>
  <c r="L281" i="9"/>
  <c r="E281" i="9"/>
  <c r="M280" i="9"/>
  <c r="L280" i="9"/>
  <c r="F280" i="9" s="1"/>
  <c r="E280" i="9"/>
  <c r="M279" i="9"/>
  <c r="L279" i="9"/>
  <c r="F279" i="9" s="1"/>
  <c r="E279" i="9"/>
  <c r="M278" i="9"/>
  <c r="L278" i="9"/>
  <c r="E278" i="9"/>
  <c r="M277" i="9"/>
  <c r="L277" i="9"/>
  <c r="F277" i="9" s="1"/>
  <c r="E277" i="9"/>
  <c r="M276" i="9"/>
  <c r="L276" i="9"/>
  <c r="F276" i="9"/>
  <c r="E276" i="9"/>
  <c r="B276" i="9" s="1"/>
  <c r="M275" i="9"/>
  <c r="L275" i="9"/>
  <c r="F275" i="9" s="1"/>
  <c r="E275" i="9"/>
  <c r="B275" i="9" s="1"/>
  <c r="M274" i="9"/>
  <c r="L274" i="9"/>
  <c r="F274" i="9" s="1"/>
  <c r="B274" i="9" s="1"/>
  <c r="E274" i="9"/>
  <c r="M273" i="9"/>
  <c r="F273" i="9" s="1"/>
  <c r="L273" i="9"/>
  <c r="E273" i="9"/>
  <c r="B273" i="9" s="1"/>
  <c r="M272" i="9"/>
  <c r="L272" i="9"/>
  <c r="F272" i="9" s="1"/>
  <c r="E272" i="9"/>
  <c r="B272" i="9" s="1"/>
  <c r="M271" i="9"/>
  <c r="L271" i="9"/>
  <c r="F271" i="9"/>
  <c r="B271" i="9" s="1"/>
  <c r="E271" i="9"/>
  <c r="M270" i="9"/>
  <c r="L270" i="9"/>
  <c r="F270" i="9"/>
  <c r="E270" i="9"/>
  <c r="B270" i="9" s="1"/>
  <c r="M269" i="9"/>
  <c r="L269" i="9"/>
  <c r="E269" i="9"/>
  <c r="M268" i="9"/>
  <c r="L268" i="9"/>
  <c r="F268" i="9" s="1"/>
  <c r="E268" i="9"/>
  <c r="M267" i="9"/>
  <c r="L267" i="9"/>
  <c r="F267" i="9" s="1"/>
  <c r="E267" i="9"/>
  <c r="M266" i="9"/>
  <c r="L266" i="9"/>
  <c r="E266" i="9"/>
  <c r="M265" i="9"/>
  <c r="L265" i="9"/>
  <c r="F265" i="9" s="1"/>
  <c r="B265" i="9" s="1"/>
  <c r="E265" i="9"/>
  <c r="M264" i="9"/>
  <c r="F264" i="9" s="1"/>
  <c r="L264" i="9"/>
  <c r="E264" i="9"/>
  <c r="M263" i="9"/>
  <c r="L263" i="9"/>
  <c r="F263" i="9"/>
  <c r="E263" i="9"/>
  <c r="B263" i="9" s="1"/>
  <c r="M262" i="9"/>
  <c r="L262" i="9"/>
  <c r="F262" i="9"/>
  <c r="B262" i="9" s="1"/>
  <c r="E262" i="9"/>
  <c r="M261" i="9"/>
  <c r="F261" i="9" s="1"/>
  <c r="B261" i="9" s="1"/>
  <c r="L261" i="9"/>
  <c r="E261" i="9"/>
  <c r="M260" i="9"/>
  <c r="L260" i="9"/>
  <c r="F260" i="9" s="1"/>
  <c r="B260" i="9" s="1"/>
  <c r="E260" i="9"/>
  <c r="M259" i="9"/>
  <c r="L259" i="9"/>
  <c r="F259" i="9" s="1"/>
  <c r="B259" i="9" s="1"/>
  <c r="E259" i="9"/>
  <c r="M258" i="9"/>
  <c r="L258" i="9"/>
  <c r="F258" i="9"/>
  <c r="E258" i="9"/>
  <c r="B258" i="9" s="1"/>
  <c r="M257" i="9"/>
  <c r="L257" i="9"/>
  <c r="F257" i="9" s="1"/>
  <c r="E257" i="9"/>
  <c r="B257" i="9" s="1"/>
  <c r="M256" i="9"/>
  <c r="L256" i="9"/>
  <c r="F256" i="9"/>
  <c r="E256" i="9"/>
  <c r="B256" i="9"/>
  <c r="M255" i="9"/>
  <c r="L255" i="9"/>
  <c r="F255" i="9" s="1"/>
  <c r="E255" i="9"/>
  <c r="M254" i="9"/>
  <c r="L254" i="9"/>
  <c r="E254" i="9"/>
  <c r="M253" i="9"/>
  <c r="L253" i="9"/>
  <c r="F253" i="9" s="1"/>
  <c r="B253" i="9" s="1"/>
  <c r="E253" i="9"/>
  <c r="M252" i="9"/>
  <c r="F252" i="9" s="1"/>
  <c r="L252" i="9"/>
  <c r="E252" i="9"/>
  <c r="M251" i="9"/>
  <c r="L251" i="9"/>
  <c r="F251" i="9" s="1"/>
  <c r="B251" i="9" s="1"/>
  <c r="E251" i="9"/>
  <c r="M250" i="9"/>
  <c r="L250" i="9"/>
  <c r="F250" i="9"/>
  <c r="B250" i="9" s="1"/>
  <c r="E250" i="9"/>
  <c r="M249" i="9"/>
  <c r="L249" i="9"/>
  <c r="F249" i="9"/>
  <c r="E249" i="9"/>
  <c r="B249" i="9" s="1"/>
  <c r="M248" i="9"/>
  <c r="L248" i="9"/>
  <c r="F248" i="9" s="1"/>
  <c r="B248" i="9" s="1"/>
  <c r="E248" i="9"/>
  <c r="M247" i="9"/>
  <c r="L247" i="9"/>
  <c r="F247" i="9"/>
  <c r="E247" i="9"/>
  <c r="B247" i="9"/>
  <c r="M246" i="9"/>
  <c r="L246" i="9"/>
  <c r="F246" i="9" s="1"/>
  <c r="E246" i="9"/>
  <c r="B246" i="9" s="1"/>
  <c r="M245" i="9"/>
  <c r="L245" i="9"/>
  <c r="F245" i="9" s="1"/>
  <c r="E245" i="9"/>
  <c r="B245" i="9" s="1"/>
  <c r="M244" i="9"/>
  <c r="L244" i="9"/>
  <c r="E244" i="9"/>
  <c r="M243" i="9"/>
  <c r="L243" i="9"/>
  <c r="F243" i="9" s="1"/>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L235" i="9"/>
  <c r="F235" i="9"/>
  <c r="B235" i="9" s="1"/>
  <c r="E235" i="9"/>
  <c r="M234" i="9"/>
  <c r="L234" i="9"/>
  <c r="F234" i="9"/>
  <c r="E234" i="9"/>
  <c r="B234" i="9" s="1"/>
  <c r="M233" i="9"/>
  <c r="L233" i="9"/>
  <c r="E233" i="9"/>
  <c r="M232" i="9"/>
  <c r="L232" i="9"/>
  <c r="F232" i="9" s="1"/>
  <c r="E232" i="9"/>
  <c r="M231" i="9"/>
  <c r="L231" i="9"/>
  <c r="F231" i="9" s="1"/>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E165" i="9" s="1"/>
  <c r="B165" i="9" s="1"/>
  <c r="G165" i="9"/>
  <c r="F165" i="9"/>
  <c r="H164" i="9"/>
  <c r="G164" i="9"/>
  <c r="F164" i="9"/>
  <c r="E164" i="9"/>
  <c r="B164" i="9"/>
  <c r="H163" i="9"/>
  <c r="G163" i="9"/>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G152" i="9"/>
  <c r="E152" i="9" s="1"/>
  <c r="B152" i="9" s="1"/>
  <c r="F152" i="9"/>
  <c r="H151" i="9"/>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B130" i="9" s="1"/>
  <c r="F130" i="9"/>
  <c r="H129" i="9"/>
  <c r="E129" i="9" s="1"/>
  <c r="B129" i="9" s="1"/>
  <c r="G129" i="9"/>
  <c r="F129" i="9"/>
  <c r="H128" i="9"/>
  <c r="G128" i="9"/>
  <c r="F128" i="9"/>
  <c r="E128" i="9"/>
  <c r="B128" i="9"/>
  <c r="H127" i="9"/>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E117" i="9" s="1"/>
  <c r="B117" i="9" s="1"/>
  <c r="G117" i="9"/>
  <c r="F117" i="9"/>
  <c r="H116" i="9"/>
  <c r="G116" i="9"/>
  <c r="E116" i="9" s="1"/>
  <c r="B116" i="9" s="1"/>
  <c r="F116" i="9"/>
  <c r="H115" i="9"/>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B94" i="9" s="1"/>
  <c r="F94" i="9"/>
  <c r="H93" i="9"/>
  <c r="E93" i="9" s="1"/>
  <c r="B93" i="9" s="1"/>
  <c r="G93" i="9"/>
  <c r="F93" i="9"/>
  <c r="H92" i="9"/>
  <c r="G92" i="9"/>
  <c r="F92" i="9"/>
  <c r="E92" i="9"/>
  <c r="B92" i="9"/>
  <c r="H91" i="9"/>
  <c r="G91" i="9"/>
  <c r="F91" i="9"/>
  <c r="H90" i="9"/>
  <c r="E90" i="9" s="1"/>
  <c r="B90" i="9" s="1"/>
  <c r="G90" i="9"/>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E81" i="9" s="1"/>
  <c r="B81" i="9" s="1"/>
  <c r="G81" i="9"/>
  <c r="F81" i="9"/>
  <c r="H80" i="9"/>
  <c r="G80" i="9"/>
  <c r="E80" i="9" s="1"/>
  <c r="B80" i="9" s="1"/>
  <c r="F80" i="9"/>
  <c r="H79" i="9"/>
  <c r="G79" i="9"/>
  <c r="E79" i="9" s="1"/>
  <c r="F79" i="9"/>
  <c r="B79" i="9"/>
  <c r="H78" i="9"/>
  <c r="G78" i="9"/>
  <c r="F78" i="9"/>
  <c r="E78" i="9"/>
  <c r="B78" i="9" s="1"/>
  <c r="H77" i="9"/>
  <c r="G77" i="9"/>
  <c r="E77" i="9" s="1"/>
  <c r="B77" i="9" s="1"/>
  <c r="F77" i="9"/>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B58" i="9" s="1"/>
  <c r="F58" i="9"/>
  <c r="H57" i="9"/>
  <c r="E57" i="9" s="1"/>
  <c r="B57" i="9" s="1"/>
  <c r="G57" i="9"/>
  <c r="F57" i="9"/>
  <c r="H56" i="9"/>
  <c r="E56" i="9" s="1"/>
  <c r="B56" i="9" s="1"/>
  <c r="G56" i="9"/>
  <c r="F56" i="9"/>
  <c r="H55" i="9"/>
  <c r="G55" i="9"/>
  <c r="F55" i="9"/>
  <c r="H54" i="9"/>
  <c r="E54" i="9" s="1"/>
  <c r="B54" i="9" s="1"/>
  <c r="G54" i="9"/>
  <c r="F54" i="9"/>
  <c r="H53" i="9"/>
  <c r="G53" i="9"/>
  <c r="E53" i="9" s="1"/>
  <c r="B53" i="9" s="1"/>
  <c r="F53" i="9"/>
  <c r="H52" i="9"/>
  <c r="G52" i="9"/>
  <c r="F52" i="9"/>
  <c r="H51" i="9"/>
  <c r="G51" i="9"/>
  <c r="F51" i="9"/>
  <c r="H50" i="9"/>
  <c r="G50" i="9"/>
  <c r="F50" i="9"/>
  <c r="H49" i="9"/>
  <c r="G49" i="9"/>
  <c r="E49" i="9" s="1"/>
  <c r="B49" i="9" s="1"/>
  <c r="F49" i="9"/>
  <c r="H48" i="9"/>
  <c r="G48" i="9"/>
  <c r="F48" i="9"/>
  <c r="H47" i="9"/>
  <c r="G47" i="9"/>
  <c r="F47" i="9"/>
  <c r="E47" i="9"/>
  <c r="B47" i="9" s="1"/>
  <c r="H46" i="9"/>
  <c r="G46" i="9"/>
  <c r="E46" i="9" s="1"/>
  <c r="B46" i="9" s="1"/>
  <c r="F46" i="9"/>
  <c r="H45" i="9"/>
  <c r="E45" i="9" s="1"/>
  <c r="B45" i="9" s="1"/>
  <c r="G45" i="9"/>
  <c r="F45" i="9"/>
  <c r="H44" i="9"/>
  <c r="G44" i="9"/>
  <c r="F44" i="9"/>
  <c r="H43" i="9"/>
  <c r="G43" i="9"/>
  <c r="E43" i="9" s="1"/>
  <c r="F43" i="9"/>
  <c r="B43" i="9"/>
  <c r="H42" i="9"/>
  <c r="G42" i="9"/>
  <c r="F42" i="9"/>
  <c r="E42" i="9"/>
  <c r="B42" i="9" s="1"/>
  <c r="H41" i="9"/>
  <c r="G41" i="9"/>
  <c r="E41" i="9" s="1"/>
  <c r="B41" i="9" s="1"/>
  <c r="F41" i="9"/>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G34" i="9"/>
  <c r="E34" i="9" s="1"/>
  <c r="B34" i="9" s="1"/>
  <c r="F34" i="9"/>
  <c r="H33" i="9"/>
  <c r="G33" i="9"/>
  <c r="F33" i="9"/>
  <c r="E33" i="9"/>
  <c r="B33" i="9"/>
  <c r="H32" i="9"/>
  <c r="G32" i="9"/>
  <c r="F32" i="9"/>
  <c r="E32" i="9"/>
  <c r="B32" i="9" s="1"/>
  <c r="H31" i="9"/>
  <c r="G31" i="9"/>
  <c r="F31" i="9"/>
  <c r="H30" i="9"/>
  <c r="G30" i="9"/>
  <c r="E30" i="9" s="1"/>
  <c r="B30" i="9" s="1"/>
  <c r="F30" i="9"/>
  <c r="H29" i="9"/>
  <c r="G29" i="9"/>
  <c r="E29" i="9" s="1"/>
  <c r="B29" i="9" s="1"/>
  <c r="F29" i="9"/>
  <c r="H28" i="9"/>
  <c r="G28" i="9"/>
  <c r="F28" i="9"/>
  <c r="E28" i="9"/>
  <c r="B28" i="9"/>
  <c r="H27" i="9"/>
  <c r="G27" i="9"/>
  <c r="F27" i="9"/>
  <c r="E27" i="9"/>
  <c r="B27" i="9" s="1"/>
  <c r="H26" i="9"/>
  <c r="G26" i="9"/>
  <c r="E26" i="9" s="1"/>
  <c r="B26" i="9" s="1"/>
  <c r="F26" i="9"/>
  <c r="H25" i="9"/>
  <c r="G25" i="9"/>
  <c r="E25" i="9" s="1"/>
  <c r="B25" i="9" s="1"/>
  <c r="F25" i="9"/>
  <c r="F24" i="9"/>
  <c r="F4" i="9"/>
  <c r="O3" i="9"/>
  <c r="G296" i="9" s="1"/>
  <c r="I3" i="9"/>
  <c r="H309" i="9" s="1"/>
  <c r="H3" i="9"/>
  <c r="G3" i="9"/>
  <c r="D104" i="8"/>
  <c r="C1681" i="1" s="1"/>
  <c r="D97" i="8"/>
  <c r="D92" i="8"/>
  <c r="D87" i="8"/>
  <c r="D82" i="8"/>
  <c r="D77" i="8"/>
  <c r="D72" i="8"/>
  <c r="D67" i="8"/>
  <c r="D62" i="8"/>
  <c r="D57" i="8"/>
  <c r="D51" i="8" s="1"/>
  <c r="D52" i="8"/>
  <c r="D46" i="8"/>
  <c r="D37" i="8"/>
  <c r="D27" i="8"/>
  <c r="D25" i="8" s="1"/>
  <c r="C1602" i="1" s="1"/>
  <c r="G1602" i="1" s="1"/>
  <c r="D18" i="8"/>
  <c r="D8" i="8"/>
  <c r="D6" i="8" s="1"/>
  <c r="C1583" i="1" s="1"/>
  <c r="E44" i="7"/>
  <c r="D44" i="7"/>
  <c r="E39" i="7"/>
  <c r="D39" i="7"/>
  <c r="D38" i="7" s="1"/>
  <c r="E30" i="7"/>
  <c r="D30" i="7"/>
  <c r="E23" i="7"/>
  <c r="E22" i="7" s="1"/>
  <c r="D23" i="7"/>
  <c r="D22" i="7" s="1"/>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D89" i="6" s="1"/>
  <c r="F89"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F66" i="6" s="1"/>
  <c r="D66" i="6"/>
  <c r="F65" i="6"/>
  <c r="F64" i="6"/>
  <c r="F63" i="6"/>
  <c r="F62" i="6"/>
  <c r="E61" i="6"/>
  <c r="D61" i="6"/>
  <c r="F61" i="6" s="1"/>
  <c r="F60" i="6"/>
  <c r="F59" i="6"/>
  <c r="F58" i="6"/>
  <c r="F57" i="6"/>
  <c r="F56" i="6"/>
  <c r="F55" i="6"/>
  <c r="F54" i="6"/>
  <c r="E54" i="6"/>
  <c r="D54" i="6"/>
  <c r="F53" i="6"/>
  <c r="F52" i="6"/>
  <c r="F51" i="6"/>
  <c r="E50" i="6"/>
  <c r="D50" i="6"/>
  <c r="D35"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1" i="5"/>
  <c r="F80" i="5"/>
  <c r="F79" i="5"/>
  <c r="F78" i="5"/>
  <c r="F77" i="5"/>
  <c r="F76" i="5"/>
  <c r="E76" i="5"/>
  <c r="D76" i="5"/>
  <c r="F75" i="5"/>
  <c r="F74" i="5"/>
  <c r="F73" i="5"/>
  <c r="F72" i="5"/>
  <c r="E71" i="5"/>
  <c r="F71" i="5" s="1"/>
  <c r="D71" i="5"/>
  <c r="D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E597" i="4" s="1"/>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E584" i="4" s="1"/>
  <c r="D589" i="4"/>
  <c r="F589" i="4" s="1"/>
  <c r="F588" i="4"/>
  <c r="F587" i="4"/>
  <c r="F586" i="4"/>
  <c r="E585" i="4"/>
  <c r="D585" i="4"/>
  <c r="F585" i="4" s="1"/>
  <c r="F583" i="4"/>
  <c r="F582" i="4"/>
  <c r="E581" i="4"/>
  <c r="E571" i="4" s="1"/>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E536" i="4"/>
  <c r="F534" i="4"/>
  <c r="F533" i="4"/>
  <c r="F532" i="4"/>
  <c r="E532" i="4"/>
  <c r="D532" i="4"/>
  <c r="F531" i="4"/>
  <c r="F530" i="4"/>
  <c r="F529" i="4"/>
  <c r="E529" i="4"/>
  <c r="D529" i="4"/>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D491" i="4" s="1"/>
  <c r="F491"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F479" i="4"/>
  <c r="E479" i="4"/>
  <c r="D479" i="4"/>
  <c r="F478" i="4"/>
  <c r="F477" i="4"/>
  <c r="E476" i="4"/>
  <c r="E466" i="4"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E366" i="4"/>
  <c r="F366" i="4" s="1"/>
  <c r="D366" i="4"/>
  <c r="F365" i="4"/>
  <c r="F364" i="4"/>
  <c r="F363" i="4"/>
  <c r="F362" i="4"/>
  <c r="E362" i="4"/>
  <c r="D362"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s="1"/>
  <c r="F321" i="4"/>
  <c r="F320" i="4"/>
  <c r="F319" i="4"/>
  <c r="F318" i="4"/>
  <c r="F317" i="4"/>
  <c r="F316" i="4"/>
  <c r="F315" i="4"/>
  <c r="E314" i="4"/>
  <c r="D314" i="4"/>
  <c r="F314" i="4" s="1"/>
  <c r="F313" i="4"/>
  <c r="F312" i="4"/>
  <c r="F311" i="4"/>
  <c r="E310" i="4"/>
  <c r="D310" i="4"/>
  <c r="F310" i="4" s="1"/>
  <c r="E309" i="4"/>
  <c r="E308"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D273" i="4" s="1"/>
  <c r="F273" i="4" s="1"/>
  <c r="F277" i="4"/>
  <c r="F276" i="4"/>
  <c r="F275" i="4"/>
  <c r="F274" i="4"/>
  <c r="E274" i="4"/>
  <c r="E273" i="4" s="1"/>
  <c r="D274" i="4"/>
  <c r="F272" i="4"/>
  <c r="F271" i="4"/>
  <c r="F270" i="4"/>
  <c r="E269" i="4"/>
  <c r="E262" i="4" s="1"/>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F154"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F135" i="4" s="1"/>
  <c r="D135" i="4"/>
  <c r="D134" i="4" s="1"/>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F77" i="4" s="1"/>
  <c r="D77" i="4"/>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s="1"/>
  <c r="E7" i="4"/>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G1684" i="1"/>
  <c r="C1684" i="1"/>
  <c r="C1683" i="1"/>
  <c r="C1682" i="1"/>
  <c r="G1682" i="1" s="1"/>
  <c r="H1680" i="1"/>
  <c r="G1680" i="1"/>
  <c r="C1680" i="1"/>
  <c r="C1679" i="1"/>
  <c r="H1678" i="1"/>
  <c r="C1678" i="1"/>
  <c r="G1678" i="1" s="1"/>
  <c r="H1677" i="1"/>
  <c r="G1677" i="1"/>
  <c r="C1677" i="1"/>
  <c r="H1676" i="1"/>
  <c r="G1676" i="1"/>
  <c r="C1676" i="1"/>
  <c r="C1675" i="1"/>
  <c r="H1674" i="1"/>
  <c r="C1674" i="1"/>
  <c r="G1674" i="1" s="1"/>
  <c r="H1673" i="1"/>
  <c r="G1673" i="1"/>
  <c r="C1673" i="1"/>
  <c r="H1672" i="1"/>
  <c r="G1672" i="1"/>
  <c r="C1672" i="1"/>
  <c r="C1671" i="1"/>
  <c r="H1670" i="1"/>
  <c r="C1670" i="1"/>
  <c r="G1670" i="1" s="1"/>
  <c r="H1669" i="1"/>
  <c r="G1669" i="1"/>
  <c r="C1669" i="1"/>
  <c r="H1668" i="1"/>
  <c r="G1668" i="1"/>
  <c r="C1668" i="1"/>
  <c r="C1667" i="1"/>
  <c r="H1666" i="1"/>
  <c r="C1666" i="1"/>
  <c r="G1666" i="1" s="1"/>
  <c r="H1665" i="1"/>
  <c r="G1665" i="1"/>
  <c r="C1665" i="1"/>
  <c r="H1664" i="1"/>
  <c r="G1664" i="1"/>
  <c r="C1664" i="1"/>
  <c r="C1663" i="1"/>
  <c r="H1662" i="1"/>
  <c r="C1662" i="1"/>
  <c r="G1662" i="1" s="1"/>
  <c r="H1661" i="1"/>
  <c r="G1661" i="1"/>
  <c r="C1661" i="1"/>
  <c r="H1660" i="1"/>
  <c r="G1660" i="1"/>
  <c r="C1660" i="1"/>
  <c r="C1659" i="1"/>
  <c r="H1658" i="1"/>
  <c r="C1658" i="1"/>
  <c r="G1658" i="1" s="1"/>
  <c r="H1657" i="1"/>
  <c r="G1657" i="1"/>
  <c r="C1657" i="1"/>
  <c r="H1656" i="1"/>
  <c r="G1656" i="1"/>
  <c r="C1656" i="1"/>
  <c r="C1655" i="1"/>
  <c r="H1654" i="1"/>
  <c r="C1654" i="1"/>
  <c r="G1654" i="1" s="1"/>
  <c r="H1653" i="1"/>
  <c r="G1653" i="1"/>
  <c r="C1653" i="1"/>
  <c r="H1652" i="1"/>
  <c r="G1652" i="1"/>
  <c r="C1652" i="1"/>
  <c r="C1651" i="1"/>
  <c r="H1650" i="1"/>
  <c r="C1650" i="1"/>
  <c r="G1650" i="1" s="1"/>
  <c r="H1649" i="1"/>
  <c r="G1649" i="1"/>
  <c r="C1649" i="1"/>
  <c r="H1648" i="1"/>
  <c r="G1648" i="1"/>
  <c r="C1648" i="1"/>
  <c r="C1647" i="1"/>
  <c r="H1646" i="1"/>
  <c r="C1646" i="1"/>
  <c r="G1646" i="1" s="1"/>
  <c r="H1645" i="1"/>
  <c r="G1645" i="1"/>
  <c r="C1645" i="1"/>
  <c r="H1644" i="1"/>
  <c r="G1644" i="1"/>
  <c r="C1644" i="1"/>
  <c r="C1643" i="1"/>
  <c r="H1642" i="1"/>
  <c r="C1642" i="1"/>
  <c r="G1642" i="1" s="1"/>
  <c r="H1641" i="1"/>
  <c r="G1641" i="1"/>
  <c r="C1641" i="1"/>
  <c r="H1640" i="1"/>
  <c r="G1640" i="1"/>
  <c r="C1640" i="1"/>
  <c r="C1639" i="1"/>
  <c r="H1638" i="1"/>
  <c r="C1638" i="1"/>
  <c r="G1638" i="1" s="1"/>
  <c r="H1637" i="1"/>
  <c r="G1637" i="1"/>
  <c r="C1637" i="1"/>
  <c r="H1636" i="1"/>
  <c r="G1636" i="1"/>
  <c r="C1636" i="1"/>
  <c r="C1635" i="1"/>
  <c r="H1634" i="1"/>
  <c r="C1634" i="1"/>
  <c r="G1634" i="1" s="1"/>
  <c r="H1633" i="1"/>
  <c r="G1633" i="1"/>
  <c r="C1633" i="1"/>
  <c r="H1632" i="1"/>
  <c r="G1632" i="1"/>
  <c r="C1632" i="1"/>
  <c r="C1631" i="1"/>
  <c r="H1630" i="1"/>
  <c r="C1630" i="1"/>
  <c r="G1630" i="1" s="1"/>
  <c r="H1629" i="1"/>
  <c r="G1629" i="1"/>
  <c r="C1629" i="1"/>
  <c r="C1627" i="1"/>
  <c r="H1626" i="1"/>
  <c r="C1626" i="1"/>
  <c r="G1626" i="1" s="1"/>
  <c r="H1625" i="1"/>
  <c r="G1625" i="1"/>
  <c r="C1625" i="1"/>
  <c r="H1624" i="1"/>
  <c r="G1624" i="1"/>
  <c r="C1624" i="1"/>
  <c r="C1623" i="1"/>
  <c r="H1620" i="1"/>
  <c r="G1620" i="1"/>
  <c r="C1620" i="1"/>
  <c r="C1619" i="1"/>
  <c r="H1618" i="1"/>
  <c r="C1618" i="1"/>
  <c r="G1618" i="1" s="1"/>
  <c r="H1617" i="1"/>
  <c r="G1617" i="1"/>
  <c r="C1617" i="1"/>
  <c r="H1616" i="1"/>
  <c r="G1616" i="1"/>
  <c r="C1616" i="1"/>
  <c r="C1615" i="1"/>
  <c r="H1614" i="1"/>
  <c r="C1614" i="1"/>
  <c r="G1614" i="1" s="1"/>
  <c r="C1613" i="1"/>
  <c r="H1613" i="1" s="1"/>
  <c r="C1612" i="1"/>
  <c r="H1612" i="1" s="1"/>
  <c r="C1611" i="1"/>
  <c r="C1610" i="1"/>
  <c r="G1610" i="1" s="1"/>
  <c r="H1609" i="1"/>
  <c r="G1609" i="1"/>
  <c r="C1609" i="1"/>
  <c r="H1608" i="1"/>
  <c r="G1608" i="1"/>
  <c r="C1608" i="1"/>
  <c r="C1607" i="1"/>
  <c r="H1606" i="1"/>
  <c r="C1606" i="1"/>
  <c r="G1606" i="1" s="1"/>
  <c r="C1605" i="1"/>
  <c r="H1605" i="1" s="1"/>
  <c r="C1603" i="1"/>
  <c r="H1601" i="1"/>
  <c r="G1601" i="1"/>
  <c r="C1601" i="1"/>
  <c r="H1600" i="1"/>
  <c r="G1600" i="1"/>
  <c r="C1600" i="1"/>
  <c r="C1599" i="1"/>
  <c r="H1598" i="1"/>
  <c r="C1598" i="1"/>
  <c r="G1598" i="1" s="1"/>
  <c r="H1597" i="1"/>
  <c r="G1597" i="1"/>
  <c r="C1597" i="1"/>
  <c r="H1596" i="1"/>
  <c r="G1596" i="1"/>
  <c r="C1596" i="1"/>
  <c r="C1595" i="1"/>
  <c r="C1594" i="1"/>
  <c r="G1594" i="1" s="1"/>
  <c r="C1593" i="1"/>
  <c r="H1593" i="1" s="1"/>
  <c r="H1592" i="1"/>
  <c r="G1592" i="1"/>
  <c r="C1592" i="1"/>
  <c r="C1591" i="1"/>
  <c r="H1590" i="1"/>
  <c r="C1590" i="1"/>
  <c r="G1590" i="1" s="1"/>
  <c r="H1589" i="1"/>
  <c r="G1589" i="1"/>
  <c r="C1589" i="1"/>
  <c r="C1588" i="1"/>
  <c r="H1588" i="1" s="1"/>
  <c r="C1587" i="1"/>
  <c r="C1586" i="1"/>
  <c r="G1586" i="1" s="1"/>
  <c r="C1584" i="1"/>
  <c r="G1584" i="1" s="1"/>
  <c r="H1582" i="1"/>
  <c r="C1582" i="1"/>
  <c r="G1582" i="1" s="1"/>
  <c r="G1581" i="1"/>
  <c r="I1581" i="1" s="1"/>
  <c r="D1581" i="1"/>
  <c r="J1581" i="1" s="1"/>
  <c r="C1581" i="1"/>
  <c r="H1581" i="1" s="1"/>
  <c r="J1580" i="1"/>
  <c r="H1580" i="1"/>
  <c r="I1580" i="1" s="1"/>
  <c r="G1580" i="1"/>
  <c r="D1580" i="1"/>
  <c r="C1580" i="1"/>
  <c r="I1579" i="1"/>
  <c r="G1579" i="1"/>
  <c r="D1579" i="1"/>
  <c r="J1579" i="1" s="1"/>
  <c r="C1579" i="1"/>
  <c r="H1579" i="1" s="1"/>
  <c r="J1578" i="1"/>
  <c r="H1578" i="1"/>
  <c r="I1578" i="1" s="1"/>
  <c r="G1578" i="1"/>
  <c r="D1578" i="1"/>
  <c r="C1578" i="1"/>
  <c r="D1577" i="1"/>
  <c r="C1577" i="1"/>
  <c r="H1577" i="1" s="1"/>
  <c r="J1576" i="1"/>
  <c r="D1576" i="1"/>
  <c r="C1576" i="1"/>
  <c r="D1575" i="1"/>
  <c r="C1575" i="1"/>
  <c r="G1575" i="1" s="1"/>
  <c r="J1574" i="1"/>
  <c r="D1574" i="1"/>
  <c r="C1574" i="1"/>
  <c r="D1573" i="1"/>
  <c r="C1573" i="1"/>
  <c r="H1572" i="1"/>
  <c r="D1572" i="1"/>
  <c r="C1572" i="1"/>
  <c r="G1572" i="1" s="1"/>
  <c r="C1571" i="1"/>
  <c r="G1570" i="1"/>
  <c r="I1570" i="1" s="1"/>
  <c r="D1570" i="1"/>
  <c r="J1570" i="1" s="1"/>
  <c r="C1570" i="1"/>
  <c r="H1570" i="1" s="1"/>
  <c r="J1569" i="1"/>
  <c r="H1569" i="1"/>
  <c r="I1569" i="1" s="1"/>
  <c r="G1569" i="1"/>
  <c r="D1569" i="1"/>
  <c r="C1569" i="1"/>
  <c r="D1568" i="1"/>
  <c r="C1568" i="1"/>
  <c r="J1567" i="1"/>
  <c r="H1567" i="1"/>
  <c r="I1567" i="1" s="1"/>
  <c r="G1567" i="1"/>
  <c r="D1567" i="1"/>
  <c r="C1567" i="1"/>
  <c r="G1566" i="1"/>
  <c r="D1566" i="1"/>
  <c r="J1566" i="1" s="1"/>
  <c r="C1566" i="1"/>
  <c r="J1565" i="1"/>
  <c r="H1565" i="1"/>
  <c r="I1565" i="1" s="1"/>
  <c r="G1565" i="1"/>
  <c r="D1565" i="1"/>
  <c r="C1565" i="1"/>
  <c r="G1564" i="1"/>
  <c r="D1564" i="1"/>
  <c r="J1564" i="1" s="1"/>
  <c r="C1564" i="1"/>
  <c r="H1564" i="1" s="1"/>
  <c r="I1564" i="1" s="1"/>
  <c r="H1563" i="1"/>
  <c r="D1563" i="1"/>
  <c r="G1563" i="1" s="1"/>
  <c r="C1563" i="1"/>
  <c r="G1562" i="1"/>
  <c r="D1562" i="1"/>
  <c r="C1562" i="1"/>
  <c r="J1561" i="1"/>
  <c r="G1561" i="1"/>
  <c r="D1561" i="1"/>
  <c r="H1561" i="1" s="1"/>
  <c r="C1561" i="1"/>
  <c r="D1560" i="1"/>
  <c r="C1560" i="1"/>
  <c r="H1559" i="1"/>
  <c r="G1559" i="1"/>
  <c r="I1559" i="1" s="1"/>
  <c r="D1559" i="1"/>
  <c r="J1559" i="1" s="1"/>
  <c r="C1559" i="1"/>
  <c r="D1558" i="1"/>
  <c r="C1558" i="1"/>
  <c r="G1557" i="1"/>
  <c r="D1557" i="1"/>
  <c r="J1557" i="1" s="1"/>
  <c r="C1557" i="1"/>
  <c r="D1556" i="1"/>
  <c r="C1556" i="1"/>
  <c r="J1554" i="1"/>
  <c r="I1554" i="1"/>
  <c r="H1554" i="1"/>
  <c r="G1554" i="1"/>
  <c r="D1554" i="1"/>
  <c r="C1554" i="1"/>
  <c r="D1553" i="1"/>
  <c r="C1553" i="1"/>
  <c r="J1552" i="1"/>
  <c r="H1552" i="1"/>
  <c r="I1552" i="1" s="1"/>
  <c r="G1552" i="1"/>
  <c r="D1552" i="1"/>
  <c r="C1552" i="1"/>
  <c r="I1551" i="1"/>
  <c r="G1551" i="1"/>
  <c r="D1551" i="1"/>
  <c r="J1551" i="1" s="1"/>
  <c r="C1551" i="1"/>
  <c r="H1551" i="1" s="1"/>
  <c r="J1550" i="1"/>
  <c r="H1550" i="1"/>
  <c r="I1550" i="1" s="1"/>
  <c r="G1550" i="1"/>
  <c r="D1550" i="1"/>
  <c r="C1550" i="1"/>
  <c r="D1549" i="1"/>
  <c r="C1549" i="1"/>
  <c r="J1548" i="1"/>
  <c r="H1548" i="1"/>
  <c r="I1548" i="1" s="1"/>
  <c r="G1548" i="1"/>
  <c r="D1548" i="1"/>
  <c r="C1548" i="1"/>
  <c r="H1547" i="1"/>
  <c r="D1547" i="1"/>
  <c r="C1547" i="1"/>
  <c r="H1546" i="1"/>
  <c r="G1546" i="1"/>
  <c r="D1546" i="1"/>
  <c r="J1546" i="1" s="1"/>
  <c r="C1546" i="1"/>
  <c r="H1545" i="1"/>
  <c r="D1545" i="1"/>
  <c r="C1545" i="1"/>
  <c r="H1544" i="1"/>
  <c r="G1544" i="1"/>
  <c r="I1544" i="1" s="1"/>
  <c r="D1544" i="1"/>
  <c r="J1544" i="1" s="1"/>
  <c r="C1544" i="1"/>
  <c r="H1543" i="1"/>
  <c r="D1543" i="1"/>
  <c r="C1543" i="1"/>
  <c r="J1542" i="1"/>
  <c r="I1542" i="1"/>
  <c r="H1542" i="1"/>
  <c r="G1542" i="1"/>
  <c r="D1542" i="1"/>
  <c r="C1542" i="1"/>
  <c r="D1541" i="1"/>
  <c r="C1541" i="1"/>
  <c r="G1540" i="1"/>
  <c r="D1540" i="1"/>
  <c r="C1540" i="1"/>
  <c r="C1539" i="1"/>
  <c r="D1536" i="1"/>
  <c r="C1536" i="1"/>
  <c r="H1536" i="1" s="1"/>
  <c r="H1535" i="1"/>
  <c r="D1535" i="1"/>
  <c r="C1535" i="1"/>
  <c r="D1534" i="1"/>
  <c r="G1534" i="1" s="1"/>
  <c r="C1534" i="1"/>
  <c r="D1533" i="1"/>
  <c r="C1533" i="1"/>
  <c r="H1533" i="1" s="1"/>
  <c r="H1532" i="1"/>
  <c r="D1532" i="1"/>
  <c r="C1532" i="1"/>
  <c r="D1531" i="1"/>
  <c r="C1531" i="1"/>
  <c r="D1530" i="1"/>
  <c r="C1530" i="1"/>
  <c r="H1530" i="1" s="1"/>
  <c r="H1529" i="1"/>
  <c r="D1529" i="1"/>
  <c r="C1529" i="1"/>
  <c r="G1529" i="1" s="1"/>
  <c r="D1528" i="1"/>
  <c r="C1528" i="1"/>
  <c r="D1527" i="1"/>
  <c r="C1527" i="1"/>
  <c r="H1527" i="1" s="1"/>
  <c r="H1526" i="1"/>
  <c r="D1526" i="1"/>
  <c r="C1526" i="1"/>
  <c r="D1525" i="1"/>
  <c r="G1525" i="1" s="1"/>
  <c r="C1525" i="1"/>
  <c r="D1524" i="1"/>
  <c r="C1524" i="1"/>
  <c r="H1524" i="1" s="1"/>
  <c r="H1523" i="1"/>
  <c r="D1523" i="1"/>
  <c r="C1523" i="1"/>
  <c r="D1522" i="1"/>
  <c r="C1522" i="1"/>
  <c r="D1521" i="1"/>
  <c r="C1521" i="1"/>
  <c r="H1521" i="1" s="1"/>
  <c r="H1520" i="1"/>
  <c r="D1520" i="1"/>
  <c r="C1520" i="1"/>
  <c r="G1520" i="1" s="1"/>
  <c r="D1519" i="1"/>
  <c r="C1519" i="1"/>
  <c r="D1518" i="1"/>
  <c r="C1518" i="1"/>
  <c r="H1518" i="1" s="1"/>
  <c r="H1517" i="1"/>
  <c r="D1517" i="1"/>
  <c r="C1517" i="1"/>
  <c r="G1516" i="1"/>
  <c r="D1516" i="1"/>
  <c r="C1516" i="1"/>
  <c r="H1516" i="1" s="1"/>
  <c r="D1515" i="1"/>
  <c r="C1515" i="1"/>
  <c r="D1514" i="1"/>
  <c r="C1514" i="1"/>
  <c r="G1514" i="1" s="1"/>
  <c r="H1513" i="1"/>
  <c r="G1513" i="1"/>
  <c r="D1513" i="1"/>
  <c r="C1513" i="1"/>
  <c r="D1512" i="1"/>
  <c r="C1512" i="1"/>
  <c r="H1511" i="1"/>
  <c r="D1511" i="1"/>
  <c r="C1511" i="1"/>
  <c r="G1511" i="1" s="1"/>
  <c r="D1510" i="1"/>
  <c r="C1510" i="1"/>
  <c r="D1509" i="1"/>
  <c r="C1509" i="1"/>
  <c r="D1508" i="1"/>
  <c r="H1508" i="1" s="1"/>
  <c r="C1508" i="1"/>
  <c r="H1507" i="1"/>
  <c r="D1507" i="1"/>
  <c r="C1507" i="1"/>
  <c r="G1507" i="1" s="1"/>
  <c r="D1506" i="1"/>
  <c r="C1506" i="1"/>
  <c r="H1505" i="1"/>
  <c r="D1505" i="1"/>
  <c r="C1505" i="1"/>
  <c r="G1504" i="1"/>
  <c r="D1504" i="1"/>
  <c r="C1504" i="1"/>
  <c r="H1504" i="1" s="1"/>
  <c r="D1503" i="1"/>
  <c r="C1503" i="1"/>
  <c r="D1502" i="1"/>
  <c r="C1502" i="1"/>
  <c r="G1502" i="1" s="1"/>
  <c r="H1501" i="1"/>
  <c r="G1501" i="1"/>
  <c r="D1501" i="1"/>
  <c r="C1501" i="1"/>
  <c r="D1500" i="1"/>
  <c r="C1500" i="1"/>
  <c r="H1499" i="1"/>
  <c r="D1499" i="1"/>
  <c r="C1499" i="1"/>
  <c r="G1499" i="1" s="1"/>
  <c r="D1498" i="1"/>
  <c r="C1498" i="1"/>
  <c r="H1497" i="1"/>
  <c r="D1497" i="1"/>
  <c r="C1497" i="1"/>
  <c r="G1497" i="1" s="1"/>
  <c r="H1496" i="1"/>
  <c r="D1496" i="1"/>
  <c r="C1496" i="1"/>
  <c r="G1496" i="1" s="1"/>
  <c r="G1495" i="1"/>
  <c r="D1495" i="1"/>
  <c r="H1495" i="1" s="1"/>
  <c r="C1495" i="1"/>
  <c r="D1494" i="1"/>
  <c r="C1494" i="1"/>
  <c r="G1494" i="1" s="1"/>
  <c r="D1493" i="1"/>
  <c r="C1493" i="1"/>
  <c r="H1492" i="1"/>
  <c r="G1492" i="1"/>
  <c r="D1492" i="1"/>
  <c r="C1492" i="1"/>
  <c r="D1491" i="1"/>
  <c r="C1491" i="1"/>
  <c r="G1491" i="1" s="1"/>
  <c r="H1490" i="1"/>
  <c r="D1490" i="1"/>
  <c r="C1490" i="1"/>
  <c r="G1489" i="1"/>
  <c r="D1489" i="1"/>
  <c r="C1489" i="1"/>
  <c r="H1489" i="1" s="1"/>
  <c r="D1488" i="1"/>
  <c r="C1488" i="1"/>
  <c r="G1488" i="1" s="1"/>
  <c r="D1487" i="1"/>
  <c r="C1487" i="1"/>
  <c r="D1486" i="1"/>
  <c r="C1486" i="1"/>
  <c r="H1485" i="1"/>
  <c r="D1485" i="1"/>
  <c r="C1485" i="1"/>
  <c r="G1485" i="1" s="1"/>
  <c r="H1484" i="1"/>
  <c r="D1484" i="1"/>
  <c r="C1484" i="1"/>
  <c r="G1483" i="1"/>
  <c r="D1483" i="1"/>
  <c r="H1483" i="1" s="1"/>
  <c r="C1483" i="1"/>
  <c r="H1482" i="1"/>
  <c r="D1482" i="1"/>
  <c r="C1482" i="1"/>
  <c r="G1482" i="1" s="1"/>
  <c r="H1481" i="1"/>
  <c r="D1481" i="1"/>
  <c r="C1481" i="1"/>
  <c r="G1481" i="1" s="1"/>
  <c r="D1480" i="1"/>
  <c r="C1480" i="1"/>
  <c r="H1479" i="1"/>
  <c r="D1479" i="1"/>
  <c r="C1479" i="1"/>
  <c r="G1479" i="1" s="1"/>
  <c r="H1478" i="1"/>
  <c r="D1478" i="1"/>
  <c r="C1478" i="1"/>
  <c r="G1478" i="1" s="1"/>
  <c r="G1477" i="1"/>
  <c r="D1477" i="1"/>
  <c r="H1477" i="1" s="1"/>
  <c r="C1477" i="1"/>
  <c r="D1476" i="1"/>
  <c r="C1476" i="1"/>
  <c r="G1476" i="1" s="1"/>
  <c r="D1475" i="1"/>
  <c r="C1475" i="1"/>
  <c r="H1474" i="1"/>
  <c r="G1474" i="1"/>
  <c r="D1474" i="1"/>
  <c r="C1474" i="1"/>
  <c r="D1473" i="1"/>
  <c r="C1473" i="1"/>
  <c r="H1472" i="1"/>
  <c r="D1472" i="1"/>
  <c r="C1472" i="1"/>
  <c r="G1472" i="1" s="1"/>
  <c r="H1471" i="1"/>
  <c r="D1471" i="1"/>
  <c r="G1471" i="1" s="1"/>
  <c r="C1471" i="1"/>
  <c r="D1470" i="1"/>
  <c r="C1470" i="1"/>
  <c r="H1470" i="1" s="1"/>
  <c r="H1469" i="1"/>
  <c r="G1469" i="1"/>
  <c r="D1469" i="1"/>
  <c r="C1469" i="1"/>
  <c r="H1468" i="1"/>
  <c r="D1468" i="1"/>
  <c r="G1468" i="1" s="1"/>
  <c r="C1468" i="1"/>
  <c r="D1467" i="1"/>
  <c r="C1467" i="1"/>
  <c r="H1467" i="1" s="1"/>
  <c r="H1466" i="1"/>
  <c r="G1466" i="1"/>
  <c r="D1466" i="1"/>
  <c r="C1466" i="1"/>
  <c r="H1465" i="1"/>
  <c r="D1465" i="1"/>
  <c r="G1465" i="1" s="1"/>
  <c r="C1465" i="1"/>
  <c r="D1464" i="1"/>
  <c r="C1464" i="1"/>
  <c r="H1464" i="1" s="1"/>
  <c r="D1463" i="1"/>
  <c r="G1463" i="1" s="1"/>
  <c r="C1463" i="1"/>
  <c r="D1462" i="1"/>
  <c r="G1462" i="1" s="1"/>
  <c r="C1462" i="1"/>
  <c r="D1461" i="1"/>
  <c r="C1461" i="1"/>
  <c r="H1461" i="1" s="1"/>
  <c r="H1460" i="1"/>
  <c r="G1460" i="1"/>
  <c r="D1460" i="1"/>
  <c r="C1460" i="1"/>
  <c r="H1459" i="1"/>
  <c r="D1459" i="1"/>
  <c r="G1459" i="1" s="1"/>
  <c r="C1459" i="1"/>
  <c r="D1458" i="1"/>
  <c r="C1458" i="1"/>
  <c r="H1458" i="1" s="1"/>
  <c r="H1457" i="1"/>
  <c r="G1457" i="1"/>
  <c r="D1457" i="1"/>
  <c r="C1457" i="1"/>
  <c r="H1456" i="1"/>
  <c r="D1456" i="1"/>
  <c r="G1456" i="1" s="1"/>
  <c r="C1456" i="1"/>
  <c r="D1455" i="1"/>
  <c r="C1455" i="1"/>
  <c r="H1455" i="1" s="1"/>
  <c r="H1454" i="1"/>
  <c r="G1454" i="1"/>
  <c r="D1454" i="1"/>
  <c r="C1454" i="1"/>
  <c r="H1453" i="1"/>
  <c r="D1453" i="1"/>
  <c r="G1453" i="1" s="1"/>
  <c r="C1453" i="1"/>
  <c r="D1452" i="1"/>
  <c r="C1452" i="1"/>
  <c r="H1452" i="1" s="1"/>
  <c r="H1451" i="1"/>
  <c r="G1451" i="1"/>
  <c r="D1451" i="1"/>
  <c r="C1451" i="1"/>
  <c r="D1450" i="1"/>
  <c r="G1450" i="1" s="1"/>
  <c r="C1450" i="1"/>
  <c r="D1449" i="1"/>
  <c r="C1449" i="1"/>
  <c r="H1449" i="1" s="1"/>
  <c r="H1448" i="1"/>
  <c r="G1448" i="1"/>
  <c r="D1448" i="1"/>
  <c r="C1448" i="1"/>
  <c r="H1447" i="1"/>
  <c r="D1447" i="1"/>
  <c r="G1447" i="1" s="1"/>
  <c r="C1447" i="1"/>
  <c r="D1446" i="1"/>
  <c r="C1446" i="1"/>
  <c r="H1446" i="1" s="1"/>
  <c r="H1445" i="1"/>
  <c r="G1445" i="1"/>
  <c r="D1445" i="1"/>
  <c r="C1445" i="1"/>
  <c r="H1444" i="1"/>
  <c r="D1444" i="1"/>
  <c r="G1444" i="1" s="1"/>
  <c r="C1444" i="1"/>
  <c r="D1443" i="1"/>
  <c r="C1443" i="1"/>
  <c r="H1443" i="1" s="1"/>
  <c r="H1442" i="1"/>
  <c r="G1442" i="1"/>
  <c r="D1442" i="1"/>
  <c r="C1442" i="1"/>
  <c r="H1441" i="1"/>
  <c r="D1441" i="1"/>
  <c r="G1441" i="1" s="1"/>
  <c r="C1441" i="1"/>
  <c r="D1440" i="1"/>
  <c r="C1440" i="1"/>
  <c r="H1440" i="1" s="1"/>
  <c r="H1439" i="1"/>
  <c r="G1439" i="1"/>
  <c r="D1439" i="1"/>
  <c r="C1439" i="1"/>
  <c r="D1438" i="1"/>
  <c r="G1438" i="1" s="1"/>
  <c r="C1438" i="1"/>
  <c r="D1437" i="1"/>
  <c r="C1437" i="1"/>
  <c r="H1437" i="1" s="1"/>
  <c r="H1436" i="1"/>
  <c r="G1436" i="1"/>
  <c r="D1436" i="1"/>
  <c r="C1436" i="1"/>
  <c r="H1435" i="1"/>
  <c r="D1435" i="1"/>
  <c r="G1435" i="1" s="1"/>
  <c r="C1435" i="1"/>
  <c r="D1434" i="1"/>
  <c r="C1434" i="1"/>
  <c r="H1434" i="1" s="1"/>
  <c r="H1433" i="1"/>
  <c r="G1433" i="1"/>
  <c r="D1433" i="1"/>
  <c r="C1433" i="1"/>
  <c r="H1432" i="1"/>
  <c r="D1432" i="1"/>
  <c r="G1432" i="1" s="1"/>
  <c r="C1432" i="1"/>
  <c r="C1431" i="1"/>
  <c r="H1430" i="1"/>
  <c r="G1430" i="1"/>
  <c r="D1430" i="1"/>
  <c r="C1430" i="1"/>
  <c r="H1429" i="1"/>
  <c r="D1429" i="1"/>
  <c r="G1429" i="1" s="1"/>
  <c r="C1429" i="1"/>
  <c r="D1428" i="1"/>
  <c r="C1428" i="1"/>
  <c r="H1428" i="1" s="1"/>
  <c r="H1427" i="1"/>
  <c r="G1427" i="1"/>
  <c r="D1427" i="1"/>
  <c r="C1427" i="1"/>
  <c r="D1426" i="1"/>
  <c r="G1426" i="1" s="1"/>
  <c r="C1426" i="1"/>
  <c r="D1425" i="1"/>
  <c r="C1425" i="1"/>
  <c r="H1425" i="1" s="1"/>
  <c r="H1424" i="1"/>
  <c r="G1424" i="1"/>
  <c r="D1424" i="1"/>
  <c r="C1424" i="1"/>
  <c r="H1423" i="1"/>
  <c r="D1423" i="1"/>
  <c r="G1423" i="1" s="1"/>
  <c r="C1423" i="1"/>
  <c r="D1422" i="1"/>
  <c r="C1422" i="1"/>
  <c r="H1422" i="1" s="1"/>
  <c r="H1421" i="1"/>
  <c r="G1421" i="1"/>
  <c r="D1421" i="1"/>
  <c r="C1421" i="1"/>
  <c r="H1420" i="1"/>
  <c r="D1420" i="1"/>
  <c r="G1420" i="1" s="1"/>
  <c r="C1420" i="1"/>
  <c r="D1419" i="1"/>
  <c r="C1419" i="1"/>
  <c r="H1419" i="1" s="1"/>
  <c r="H1418" i="1"/>
  <c r="G1418" i="1"/>
  <c r="D1418" i="1"/>
  <c r="C1418" i="1"/>
  <c r="H1417" i="1"/>
  <c r="D1417" i="1"/>
  <c r="G1417" i="1" s="1"/>
  <c r="C1417" i="1"/>
  <c r="D1416" i="1"/>
  <c r="C1416" i="1"/>
  <c r="H1416" i="1" s="1"/>
  <c r="H1415" i="1"/>
  <c r="G1415" i="1"/>
  <c r="D1415" i="1"/>
  <c r="C1415" i="1"/>
  <c r="D1414" i="1"/>
  <c r="G1414" i="1" s="1"/>
  <c r="C1414" i="1"/>
  <c r="D1413" i="1"/>
  <c r="C1413" i="1"/>
  <c r="H1413" i="1" s="1"/>
  <c r="H1412" i="1"/>
  <c r="G1412" i="1"/>
  <c r="D1412" i="1"/>
  <c r="C1412" i="1"/>
  <c r="H1411" i="1"/>
  <c r="D1411" i="1"/>
  <c r="G1411" i="1" s="1"/>
  <c r="C1411" i="1"/>
  <c r="D1410" i="1"/>
  <c r="C1410" i="1"/>
  <c r="H1410" i="1" s="1"/>
  <c r="H1409" i="1"/>
  <c r="G1409" i="1"/>
  <c r="D1409" i="1"/>
  <c r="C1409" i="1"/>
  <c r="H1408" i="1"/>
  <c r="D1408" i="1"/>
  <c r="G1408" i="1" s="1"/>
  <c r="C1408" i="1"/>
  <c r="D1407" i="1"/>
  <c r="C1407" i="1"/>
  <c r="H1407" i="1" s="1"/>
  <c r="H1406" i="1"/>
  <c r="G1406" i="1"/>
  <c r="D1406" i="1"/>
  <c r="C1406" i="1"/>
  <c r="H1405" i="1"/>
  <c r="D1405" i="1"/>
  <c r="G1405" i="1" s="1"/>
  <c r="C1405" i="1"/>
  <c r="D1404" i="1"/>
  <c r="C1404" i="1"/>
  <c r="H1404" i="1" s="1"/>
  <c r="H1403" i="1"/>
  <c r="G1403" i="1"/>
  <c r="D1403" i="1"/>
  <c r="C1403" i="1"/>
  <c r="D1402" i="1"/>
  <c r="G1402" i="1" s="1"/>
  <c r="C1402" i="1"/>
  <c r="C1401" i="1"/>
  <c r="D1400" i="1"/>
  <c r="C1400" i="1"/>
  <c r="H1400" i="1" s="1"/>
  <c r="D1399" i="1"/>
  <c r="G1399" i="1" s="1"/>
  <c r="C1399" i="1"/>
  <c r="D1398" i="1"/>
  <c r="C1398" i="1"/>
  <c r="H1398" i="1" s="1"/>
  <c r="H1397" i="1"/>
  <c r="G1397" i="1"/>
  <c r="D1397" i="1"/>
  <c r="C1397" i="1"/>
  <c r="H1396" i="1"/>
  <c r="D1396" i="1"/>
  <c r="G1396" i="1" s="1"/>
  <c r="C1396" i="1"/>
  <c r="D1395" i="1"/>
  <c r="C1395" i="1"/>
  <c r="H1395" i="1" s="1"/>
  <c r="H1394" i="1"/>
  <c r="G1394" i="1"/>
  <c r="D1394" i="1"/>
  <c r="C1394" i="1"/>
  <c r="H1393" i="1"/>
  <c r="D1393" i="1"/>
  <c r="G1393" i="1" s="1"/>
  <c r="C1393" i="1"/>
  <c r="D1392" i="1"/>
  <c r="C1392" i="1"/>
  <c r="H1391" i="1"/>
  <c r="G1391" i="1"/>
  <c r="D1391" i="1"/>
  <c r="C1391" i="1"/>
  <c r="D1390" i="1"/>
  <c r="C1390" i="1"/>
  <c r="H1390" i="1" s="1"/>
  <c r="D1389" i="1"/>
  <c r="C1389" i="1"/>
  <c r="H1389" i="1" s="1"/>
  <c r="H1388" i="1"/>
  <c r="D1388" i="1"/>
  <c r="C1388" i="1"/>
  <c r="D1387" i="1"/>
  <c r="C1387" i="1"/>
  <c r="D1386" i="1"/>
  <c r="C1386" i="1"/>
  <c r="H1386" i="1" s="1"/>
  <c r="D1385" i="1"/>
  <c r="C1385" i="1"/>
  <c r="H1385" i="1" s="1"/>
  <c r="D1384" i="1"/>
  <c r="G1384" i="1" s="1"/>
  <c r="C1384" i="1"/>
  <c r="D1383" i="1"/>
  <c r="C1383" i="1"/>
  <c r="H1382" i="1"/>
  <c r="G1382" i="1"/>
  <c r="D1382" i="1"/>
  <c r="C1382" i="1"/>
  <c r="H1381" i="1"/>
  <c r="D1381" i="1"/>
  <c r="G1381" i="1" s="1"/>
  <c r="C1381" i="1"/>
  <c r="D1380" i="1"/>
  <c r="C1380" i="1"/>
  <c r="H1380" i="1" s="1"/>
  <c r="H1379" i="1"/>
  <c r="G1379" i="1"/>
  <c r="D1379" i="1"/>
  <c r="C1379" i="1"/>
  <c r="H1378" i="1"/>
  <c r="D1378" i="1"/>
  <c r="G1378" i="1" s="1"/>
  <c r="C1378" i="1"/>
  <c r="D1377" i="1"/>
  <c r="C1377" i="1"/>
  <c r="H1377" i="1" s="1"/>
  <c r="H1376" i="1"/>
  <c r="G1376" i="1"/>
  <c r="D1376" i="1"/>
  <c r="C1376" i="1"/>
  <c r="D1375" i="1"/>
  <c r="G1375" i="1" s="1"/>
  <c r="C1375" i="1"/>
  <c r="D1374" i="1"/>
  <c r="C1374" i="1"/>
  <c r="H1374" i="1" s="1"/>
  <c r="H1373" i="1"/>
  <c r="G1373" i="1"/>
  <c r="D1373" i="1"/>
  <c r="C1373" i="1"/>
  <c r="H1372" i="1"/>
  <c r="G1372" i="1"/>
  <c r="D1372" i="1"/>
  <c r="C1372" i="1"/>
  <c r="D1371" i="1"/>
  <c r="C1371" i="1"/>
  <c r="H1371" i="1" s="1"/>
  <c r="H1370" i="1"/>
  <c r="G1370" i="1"/>
  <c r="D1370" i="1"/>
  <c r="C1370" i="1"/>
  <c r="D1369" i="1"/>
  <c r="H1369" i="1" s="1"/>
  <c r="C1369" i="1"/>
  <c r="D1368" i="1"/>
  <c r="C1368" i="1"/>
  <c r="H1368" i="1" s="1"/>
  <c r="H1367" i="1"/>
  <c r="G1367" i="1"/>
  <c r="D1367" i="1"/>
  <c r="C1367" i="1"/>
  <c r="H1366" i="1"/>
  <c r="G1366" i="1"/>
  <c r="D1366" i="1"/>
  <c r="C1366" i="1"/>
  <c r="D1365" i="1"/>
  <c r="C1365" i="1"/>
  <c r="H1365" i="1" s="1"/>
  <c r="H1364" i="1"/>
  <c r="G1364" i="1"/>
  <c r="D1364" i="1"/>
  <c r="C1364" i="1"/>
  <c r="D1363" i="1"/>
  <c r="H1363" i="1" s="1"/>
  <c r="C1363" i="1"/>
  <c r="D1362" i="1"/>
  <c r="C1362" i="1"/>
  <c r="H1362" i="1" s="1"/>
  <c r="H1361" i="1"/>
  <c r="G1361" i="1"/>
  <c r="D1361" i="1"/>
  <c r="C1361" i="1"/>
  <c r="H1360" i="1"/>
  <c r="D1360" i="1"/>
  <c r="G1360" i="1" s="1"/>
  <c r="C1360" i="1"/>
  <c r="D1359" i="1"/>
  <c r="C1359" i="1"/>
  <c r="H1359" i="1" s="1"/>
  <c r="H1358" i="1"/>
  <c r="G1358" i="1"/>
  <c r="D1358" i="1"/>
  <c r="C1358" i="1"/>
  <c r="D1357" i="1"/>
  <c r="H1357" i="1" s="1"/>
  <c r="C1357" i="1"/>
  <c r="D1356" i="1"/>
  <c r="C1356" i="1"/>
  <c r="H1356" i="1" s="1"/>
  <c r="H1355" i="1"/>
  <c r="G1355" i="1"/>
  <c r="D1355" i="1"/>
  <c r="C1355" i="1"/>
  <c r="H1354" i="1"/>
  <c r="G1354" i="1"/>
  <c r="D1354" i="1"/>
  <c r="C1354" i="1"/>
  <c r="D1353" i="1"/>
  <c r="C1353" i="1"/>
  <c r="H1353" i="1" s="1"/>
  <c r="D1352" i="1"/>
  <c r="C1352" i="1"/>
  <c r="H1352" i="1" s="1"/>
  <c r="D1351" i="1"/>
  <c r="H1351" i="1" s="1"/>
  <c r="C1351" i="1"/>
  <c r="D1350" i="1"/>
  <c r="C1350" i="1"/>
  <c r="H1350" i="1" s="1"/>
  <c r="H1349" i="1"/>
  <c r="G1349" i="1"/>
  <c r="D1349" i="1"/>
  <c r="C1349" i="1"/>
  <c r="H1348" i="1"/>
  <c r="G1348" i="1"/>
  <c r="D1348" i="1"/>
  <c r="C1348" i="1"/>
  <c r="D1347" i="1"/>
  <c r="C1347" i="1"/>
  <c r="H1347" i="1" s="1"/>
  <c r="D1346" i="1"/>
  <c r="C1346" i="1"/>
  <c r="H1346" i="1" s="1"/>
  <c r="D1345" i="1"/>
  <c r="H1345" i="1" s="1"/>
  <c r="C1345" i="1"/>
  <c r="D1344" i="1"/>
  <c r="C1344" i="1"/>
  <c r="H1344" i="1" s="1"/>
  <c r="H1343" i="1"/>
  <c r="D1343" i="1"/>
  <c r="C1343" i="1"/>
  <c r="G1343" i="1" s="1"/>
  <c r="H1342" i="1"/>
  <c r="D1342" i="1"/>
  <c r="G1342" i="1" s="1"/>
  <c r="C1342" i="1"/>
  <c r="D1341" i="1"/>
  <c r="C1341" i="1"/>
  <c r="H1341" i="1" s="1"/>
  <c r="D1340" i="1"/>
  <c r="C1340" i="1"/>
  <c r="H1340" i="1" s="1"/>
  <c r="D1339" i="1"/>
  <c r="H1339" i="1" s="1"/>
  <c r="C1339" i="1"/>
  <c r="D1338" i="1"/>
  <c r="C1338" i="1"/>
  <c r="H1338" i="1" s="1"/>
  <c r="H1337" i="1"/>
  <c r="G1337" i="1"/>
  <c r="D1337" i="1"/>
  <c r="C1337" i="1"/>
  <c r="H1336" i="1"/>
  <c r="G1336" i="1"/>
  <c r="D1336" i="1"/>
  <c r="C1336" i="1"/>
  <c r="D1335" i="1"/>
  <c r="C1335" i="1"/>
  <c r="H1335" i="1" s="1"/>
  <c r="D1334" i="1"/>
  <c r="C1334" i="1"/>
  <c r="H1334" i="1" s="1"/>
  <c r="D1333" i="1"/>
  <c r="H1333" i="1" s="1"/>
  <c r="C1333" i="1"/>
  <c r="D1332" i="1"/>
  <c r="C1332" i="1"/>
  <c r="H1332" i="1" s="1"/>
  <c r="H1331" i="1"/>
  <c r="G1331" i="1"/>
  <c r="D1331" i="1"/>
  <c r="C1331" i="1"/>
  <c r="H1330" i="1"/>
  <c r="G1330" i="1"/>
  <c r="D1330" i="1"/>
  <c r="C1330" i="1"/>
  <c r="D1329" i="1"/>
  <c r="C1329" i="1"/>
  <c r="H1329" i="1" s="1"/>
  <c r="D1328" i="1"/>
  <c r="C1328" i="1"/>
  <c r="H1328" i="1" s="1"/>
  <c r="D1327" i="1"/>
  <c r="H1327" i="1" s="1"/>
  <c r="C1327" i="1"/>
  <c r="D1326" i="1"/>
  <c r="C1326" i="1"/>
  <c r="H1326" i="1" s="1"/>
  <c r="H1325" i="1"/>
  <c r="D1325" i="1"/>
  <c r="C1325" i="1"/>
  <c r="G1325" i="1" s="1"/>
  <c r="H1324" i="1"/>
  <c r="D1324" i="1"/>
  <c r="G1324" i="1" s="1"/>
  <c r="C1324" i="1"/>
  <c r="D1323" i="1"/>
  <c r="C1323" i="1"/>
  <c r="H1323" i="1" s="1"/>
  <c r="H1322" i="1"/>
  <c r="D1322" i="1"/>
  <c r="C1322" i="1"/>
  <c r="G1322" i="1" s="1"/>
  <c r="D1321" i="1"/>
  <c r="H1321" i="1" s="1"/>
  <c r="C1321" i="1"/>
  <c r="D1320" i="1"/>
  <c r="C1320" i="1"/>
  <c r="H1320" i="1" s="1"/>
  <c r="H1319" i="1"/>
  <c r="G1319" i="1"/>
  <c r="D1319" i="1"/>
  <c r="C1319" i="1"/>
  <c r="H1318" i="1"/>
  <c r="G1318" i="1"/>
  <c r="D1318" i="1"/>
  <c r="C1318" i="1"/>
  <c r="D1317" i="1"/>
  <c r="C1317" i="1"/>
  <c r="H1317" i="1" s="1"/>
  <c r="D1316" i="1"/>
  <c r="C1316" i="1"/>
  <c r="H1316" i="1" s="1"/>
  <c r="D1315" i="1"/>
  <c r="H1315" i="1" s="1"/>
  <c r="C1315" i="1"/>
  <c r="D1314" i="1"/>
  <c r="C1314" i="1"/>
  <c r="H1313" i="1"/>
  <c r="G1313" i="1"/>
  <c r="D1313" i="1"/>
  <c r="C1313" i="1"/>
  <c r="H1312" i="1"/>
  <c r="D1312" i="1"/>
  <c r="G1312" i="1" s="1"/>
  <c r="C1312" i="1"/>
  <c r="D1311" i="1"/>
  <c r="C1311" i="1"/>
  <c r="D1310" i="1"/>
  <c r="C1310" i="1"/>
  <c r="H1310" i="1" s="1"/>
  <c r="D1309" i="1"/>
  <c r="H1309" i="1" s="1"/>
  <c r="C1309" i="1"/>
  <c r="D1308" i="1"/>
  <c r="C1308" i="1"/>
  <c r="H1307" i="1"/>
  <c r="D1307" i="1"/>
  <c r="C1307" i="1"/>
  <c r="G1307" i="1" s="1"/>
  <c r="D1306" i="1"/>
  <c r="G1306" i="1" s="1"/>
  <c r="C1306" i="1"/>
  <c r="D1305" i="1"/>
  <c r="C1305" i="1"/>
  <c r="D1304" i="1"/>
  <c r="H1304" i="1" s="1"/>
  <c r="C1304" i="1"/>
  <c r="G1304" i="1" s="1"/>
  <c r="D1303" i="1"/>
  <c r="H1303" i="1" s="1"/>
  <c r="C1303" i="1"/>
  <c r="D1302" i="1"/>
  <c r="C1302" i="1"/>
  <c r="D1301" i="1"/>
  <c r="H1301" i="1" s="1"/>
  <c r="C1301" i="1"/>
  <c r="C1300" i="1"/>
  <c r="D1299" i="1"/>
  <c r="C1299" i="1"/>
  <c r="D1298" i="1"/>
  <c r="C1298" i="1"/>
  <c r="H1298" i="1" s="1"/>
  <c r="D1297" i="1"/>
  <c r="H1297" i="1" s="1"/>
  <c r="C1297" i="1"/>
  <c r="D1296" i="1"/>
  <c r="C1296" i="1"/>
  <c r="H1295" i="1"/>
  <c r="D1295" i="1"/>
  <c r="G1295" i="1" s="1"/>
  <c r="C1295" i="1"/>
  <c r="H1294" i="1"/>
  <c r="G1294" i="1"/>
  <c r="D1294" i="1"/>
  <c r="C1294" i="1"/>
  <c r="D1293" i="1"/>
  <c r="C1293" i="1"/>
  <c r="D1292" i="1"/>
  <c r="C1292" i="1"/>
  <c r="D1291" i="1"/>
  <c r="H1291" i="1" s="1"/>
  <c r="C1291" i="1"/>
  <c r="D1290" i="1"/>
  <c r="C1290" i="1"/>
  <c r="H1289" i="1"/>
  <c r="D1289" i="1"/>
  <c r="C1289" i="1"/>
  <c r="G1289" i="1" s="1"/>
  <c r="H1288" i="1"/>
  <c r="D1288" i="1"/>
  <c r="G1288" i="1" s="1"/>
  <c r="C1288" i="1"/>
  <c r="D1287" i="1"/>
  <c r="C1287" i="1"/>
  <c r="D1286" i="1"/>
  <c r="H1286" i="1" s="1"/>
  <c r="C1286" i="1"/>
  <c r="G1286" i="1" s="1"/>
  <c r="D1285" i="1"/>
  <c r="H1285" i="1" s="1"/>
  <c r="C1285" i="1"/>
  <c r="D1284" i="1"/>
  <c r="C1284" i="1"/>
  <c r="H1283" i="1"/>
  <c r="G1283" i="1"/>
  <c r="D1283" i="1"/>
  <c r="C1283" i="1"/>
  <c r="H1282" i="1"/>
  <c r="G1282" i="1"/>
  <c r="D1282" i="1"/>
  <c r="C1282" i="1"/>
  <c r="D1281" i="1"/>
  <c r="C1281" i="1"/>
  <c r="D1280" i="1"/>
  <c r="C1280" i="1"/>
  <c r="H1280" i="1" s="1"/>
  <c r="D1279" i="1"/>
  <c r="H1279" i="1" s="1"/>
  <c r="C1279" i="1"/>
  <c r="D1278" i="1"/>
  <c r="H1277" i="1"/>
  <c r="D1277" i="1"/>
  <c r="G1277" i="1" s="1"/>
  <c r="C1277" i="1"/>
  <c r="H1276" i="1"/>
  <c r="G1276" i="1"/>
  <c r="D1276" i="1"/>
  <c r="C1276" i="1"/>
  <c r="H1275" i="1"/>
  <c r="D1275" i="1"/>
  <c r="C1275" i="1"/>
  <c r="G1275" i="1" s="1"/>
  <c r="H1274" i="1"/>
  <c r="D1274" i="1"/>
  <c r="G1274" i="1" s="1"/>
  <c r="C1274" i="1"/>
  <c r="H1273" i="1"/>
  <c r="G1273" i="1"/>
  <c r="D1273" i="1"/>
  <c r="C1273" i="1"/>
  <c r="H1272" i="1"/>
  <c r="D1272" i="1"/>
  <c r="C1272" i="1"/>
  <c r="G1272" i="1" s="1"/>
  <c r="H1271" i="1"/>
  <c r="D1271" i="1"/>
  <c r="G1271" i="1" s="1"/>
  <c r="C1271" i="1"/>
  <c r="H1270" i="1"/>
  <c r="G1270" i="1"/>
  <c r="D1270" i="1"/>
  <c r="C1270" i="1"/>
  <c r="H1269" i="1"/>
  <c r="D1269" i="1"/>
  <c r="C1269" i="1"/>
  <c r="G1269" i="1" s="1"/>
  <c r="H1268" i="1"/>
  <c r="D1268" i="1"/>
  <c r="G1268" i="1" s="1"/>
  <c r="C1268" i="1"/>
  <c r="H1267" i="1"/>
  <c r="G1267" i="1"/>
  <c r="D1267" i="1"/>
  <c r="C1267" i="1"/>
  <c r="D1266" i="1"/>
  <c r="H1266" i="1" s="1"/>
  <c r="C1266" i="1"/>
  <c r="H1265" i="1"/>
  <c r="D1265" i="1"/>
  <c r="G1265" i="1" s="1"/>
  <c r="C1265" i="1"/>
  <c r="D1264" i="1"/>
  <c r="H1264" i="1" s="1"/>
  <c r="C1264" i="1"/>
  <c r="D1263" i="1"/>
  <c r="H1263" i="1" s="1"/>
  <c r="C1263" i="1"/>
  <c r="D1262" i="1"/>
  <c r="G1262" i="1" s="1"/>
  <c r="C1262" i="1"/>
  <c r="D1261" i="1"/>
  <c r="G1261" i="1" s="1"/>
  <c r="C1261" i="1"/>
  <c r="C1260" i="1"/>
  <c r="C1259" i="1"/>
  <c r="H1258" i="1"/>
  <c r="G1258" i="1"/>
  <c r="D1258" i="1"/>
  <c r="C1258" i="1"/>
  <c r="D1257" i="1"/>
  <c r="H1257" i="1" s="1"/>
  <c r="C1257" i="1"/>
  <c r="D1256" i="1"/>
  <c r="G1256" i="1" s="1"/>
  <c r="C1256" i="1"/>
  <c r="H1254" i="1"/>
  <c r="G1254" i="1"/>
  <c r="D1254" i="1"/>
  <c r="C1254" i="1"/>
  <c r="H1253" i="1"/>
  <c r="D1253" i="1"/>
  <c r="G1253" i="1" s="1"/>
  <c r="C1253" i="1"/>
  <c r="H1252" i="1"/>
  <c r="G1252" i="1"/>
  <c r="D1252" i="1"/>
  <c r="C1252" i="1"/>
  <c r="G1251" i="1"/>
  <c r="D1251" i="1"/>
  <c r="H1251" i="1" s="1"/>
  <c r="C1251" i="1"/>
  <c r="H1250" i="1"/>
  <c r="D1250" i="1"/>
  <c r="G1250" i="1" s="1"/>
  <c r="C1250" i="1"/>
  <c r="H1249" i="1"/>
  <c r="G1249" i="1"/>
  <c r="D1249" i="1"/>
  <c r="C1249" i="1"/>
  <c r="H1248" i="1"/>
  <c r="G1248" i="1"/>
  <c r="D1248" i="1"/>
  <c r="C1248" i="1"/>
  <c r="H1247" i="1"/>
  <c r="D1247" i="1"/>
  <c r="G1247" i="1" s="1"/>
  <c r="C1247" i="1"/>
  <c r="H1246" i="1"/>
  <c r="G1246" i="1"/>
  <c r="D1246" i="1"/>
  <c r="C1246" i="1"/>
  <c r="H1245" i="1"/>
  <c r="G1245" i="1"/>
  <c r="D1245" i="1"/>
  <c r="C1245" i="1"/>
  <c r="H1244" i="1"/>
  <c r="D1244" i="1"/>
  <c r="G1244" i="1" s="1"/>
  <c r="C1244" i="1"/>
  <c r="H1243" i="1"/>
  <c r="G1243" i="1"/>
  <c r="D1243" i="1"/>
  <c r="C1243" i="1"/>
  <c r="H1242" i="1"/>
  <c r="G1242" i="1"/>
  <c r="D1242" i="1"/>
  <c r="C1242" i="1"/>
  <c r="H1241" i="1"/>
  <c r="D1241" i="1"/>
  <c r="G1241" i="1" s="1"/>
  <c r="C1241" i="1"/>
  <c r="H1240" i="1"/>
  <c r="G1240" i="1"/>
  <c r="D1240" i="1"/>
  <c r="C1240" i="1"/>
  <c r="H1239" i="1"/>
  <c r="G1239" i="1"/>
  <c r="D1239" i="1"/>
  <c r="C1239" i="1"/>
  <c r="H1238" i="1"/>
  <c r="D1238" i="1"/>
  <c r="G1238" i="1" s="1"/>
  <c r="C1238" i="1"/>
  <c r="H1237" i="1"/>
  <c r="G1237" i="1"/>
  <c r="D1237" i="1"/>
  <c r="C1237" i="1"/>
  <c r="H1236" i="1"/>
  <c r="G1236" i="1"/>
  <c r="D1236" i="1"/>
  <c r="C1236" i="1"/>
  <c r="H1235" i="1"/>
  <c r="D1235" i="1"/>
  <c r="G1235" i="1" s="1"/>
  <c r="C1235" i="1"/>
  <c r="H1234" i="1"/>
  <c r="G1234" i="1"/>
  <c r="D1234" i="1"/>
  <c r="C1234" i="1"/>
  <c r="H1233" i="1"/>
  <c r="G1233" i="1"/>
  <c r="D1233" i="1"/>
  <c r="C1233" i="1"/>
  <c r="H1232" i="1"/>
  <c r="D1232" i="1"/>
  <c r="G1232" i="1" s="1"/>
  <c r="C1232" i="1"/>
  <c r="H1231" i="1"/>
  <c r="G1231" i="1"/>
  <c r="D1231" i="1"/>
  <c r="C1231" i="1"/>
  <c r="H1230" i="1"/>
  <c r="G1230" i="1"/>
  <c r="D1230" i="1"/>
  <c r="C1230" i="1"/>
  <c r="H1229" i="1"/>
  <c r="D1229" i="1"/>
  <c r="G1229" i="1" s="1"/>
  <c r="C1229" i="1"/>
  <c r="H1228" i="1"/>
  <c r="G1228" i="1"/>
  <c r="D1228" i="1"/>
  <c r="C1228" i="1"/>
  <c r="H1227" i="1"/>
  <c r="G1227" i="1"/>
  <c r="D1227" i="1"/>
  <c r="C1227" i="1"/>
  <c r="H1226" i="1"/>
  <c r="D1226" i="1"/>
  <c r="G1226" i="1" s="1"/>
  <c r="C1226" i="1"/>
  <c r="H1225" i="1"/>
  <c r="G1225" i="1"/>
  <c r="D1225" i="1"/>
  <c r="C1225" i="1"/>
  <c r="H1224" i="1"/>
  <c r="G1224" i="1"/>
  <c r="D1224" i="1"/>
  <c r="C1224" i="1"/>
  <c r="H1223" i="1"/>
  <c r="D1223" i="1"/>
  <c r="G1223" i="1" s="1"/>
  <c r="C1223" i="1"/>
  <c r="H1222" i="1"/>
  <c r="G1222" i="1"/>
  <c r="D1222" i="1"/>
  <c r="C1222" i="1"/>
  <c r="H1221" i="1"/>
  <c r="G1221" i="1"/>
  <c r="D1221" i="1"/>
  <c r="C1221" i="1"/>
  <c r="H1220" i="1"/>
  <c r="D1220" i="1"/>
  <c r="G1220" i="1" s="1"/>
  <c r="C1220" i="1"/>
  <c r="H1219" i="1"/>
  <c r="G1219" i="1"/>
  <c r="D1219" i="1"/>
  <c r="C1219" i="1"/>
  <c r="H1218" i="1"/>
  <c r="G1218" i="1"/>
  <c r="D1218" i="1"/>
  <c r="C1218" i="1"/>
  <c r="H1217" i="1"/>
  <c r="D1217" i="1"/>
  <c r="G1217" i="1" s="1"/>
  <c r="C1217" i="1"/>
  <c r="H1216" i="1"/>
  <c r="G1216" i="1"/>
  <c r="D1216" i="1"/>
  <c r="C1216" i="1"/>
  <c r="H1215" i="1"/>
  <c r="G1215" i="1"/>
  <c r="D1215" i="1"/>
  <c r="C1215" i="1"/>
  <c r="H1214" i="1"/>
  <c r="D1214" i="1"/>
  <c r="G1214" i="1" s="1"/>
  <c r="C1214" i="1"/>
  <c r="H1213" i="1"/>
  <c r="G1213" i="1"/>
  <c r="D1213" i="1"/>
  <c r="C1213" i="1"/>
  <c r="H1212" i="1"/>
  <c r="G1212" i="1"/>
  <c r="D1212" i="1"/>
  <c r="C1212" i="1"/>
  <c r="H1211" i="1"/>
  <c r="D1211" i="1"/>
  <c r="G1211" i="1" s="1"/>
  <c r="C1211" i="1"/>
  <c r="H1210" i="1"/>
  <c r="G1210" i="1"/>
  <c r="D1210" i="1"/>
  <c r="C1210" i="1"/>
  <c r="H1209" i="1"/>
  <c r="G1209" i="1"/>
  <c r="D1209" i="1"/>
  <c r="C1209" i="1"/>
  <c r="H1208" i="1"/>
  <c r="D1208" i="1"/>
  <c r="G1208" i="1" s="1"/>
  <c r="C1208" i="1"/>
  <c r="H1207" i="1"/>
  <c r="G1207" i="1"/>
  <c r="D1207" i="1"/>
  <c r="C1207" i="1"/>
  <c r="H1206" i="1"/>
  <c r="G1206" i="1"/>
  <c r="D1206" i="1"/>
  <c r="C1206" i="1"/>
  <c r="H1205" i="1"/>
  <c r="D1205" i="1"/>
  <c r="G1205" i="1" s="1"/>
  <c r="C1205" i="1"/>
  <c r="H1204" i="1"/>
  <c r="G1204" i="1"/>
  <c r="D1204" i="1"/>
  <c r="C1204" i="1"/>
  <c r="H1203" i="1"/>
  <c r="G1203" i="1"/>
  <c r="D1203" i="1"/>
  <c r="C1203" i="1"/>
  <c r="H1202" i="1"/>
  <c r="D1202" i="1"/>
  <c r="G1202" i="1" s="1"/>
  <c r="C1202" i="1"/>
  <c r="H1201" i="1"/>
  <c r="G1201" i="1"/>
  <c r="D1201" i="1"/>
  <c r="C1201" i="1"/>
  <c r="G1200" i="1"/>
  <c r="D1200" i="1"/>
  <c r="H1200" i="1" s="1"/>
  <c r="C1200" i="1"/>
  <c r="H1199" i="1"/>
  <c r="D1199" i="1"/>
  <c r="G1199" i="1" s="1"/>
  <c r="C1199" i="1"/>
  <c r="H1198" i="1"/>
  <c r="G1198" i="1"/>
  <c r="D1198" i="1"/>
  <c r="C1198" i="1"/>
  <c r="H1197" i="1"/>
  <c r="G1197" i="1"/>
  <c r="D1197" i="1"/>
  <c r="C1197" i="1"/>
  <c r="H1196" i="1"/>
  <c r="D1196" i="1"/>
  <c r="G1196" i="1" s="1"/>
  <c r="C1196" i="1"/>
  <c r="H1195" i="1"/>
  <c r="G1195" i="1"/>
  <c r="D1195" i="1"/>
  <c r="C1195" i="1"/>
  <c r="H1194" i="1"/>
  <c r="G1194" i="1"/>
  <c r="D1194" i="1"/>
  <c r="C1194" i="1"/>
  <c r="H1193" i="1"/>
  <c r="D1193" i="1"/>
  <c r="G1193" i="1" s="1"/>
  <c r="C1193" i="1"/>
  <c r="H1192" i="1"/>
  <c r="G1192" i="1"/>
  <c r="D1192" i="1"/>
  <c r="C1192" i="1"/>
  <c r="H1191" i="1"/>
  <c r="G1191" i="1"/>
  <c r="D1191" i="1"/>
  <c r="C1191" i="1"/>
  <c r="H1190" i="1"/>
  <c r="D1190" i="1"/>
  <c r="G1190" i="1" s="1"/>
  <c r="C1190" i="1"/>
  <c r="H1189" i="1"/>
  <c r="G1189" i="1"/>
  <c r="D1189" i="1"/>
  <c r="C1189" i="1"/>
  <c r="H1188" i="1"/>
  <c r="D1188" i="1"/>
  <c r="G1188" i="1" s="1"/>
  <c r="C1188" i="1"/>
  <c r="H1187" i="1"/>
  <c r="D1187" i="1"/>
  <c r="G1187" i="1" s="1"/>
  <c r="C1187" i="1"/>
  <c r="H1186" i="1"/>
  <c r="G1186" i="1"/>
  <c r="D1186" i="1"/>
  <c r="C1186" i="1"/>
  <c r="D1185" i="1"/>
  <c r="H1185" i="1" s="1"/>
  <c r="C1185" i="1"/>
  <c r="D1184" i="1"/>
  <c r="G1184" i="1" s="1"/>
  <c r="C1184" i="1"/>
  <c r="H1183" i="1"/>
  <c r="G1183" i="1"/>
  <c r="D1183" i="1"/>
  <c r="C1183" i="1"/>
  <c r="C1182" i="1"/>
  <c r="H1179" i="1"/>
  <c r="G1179" i="1"/>
  <c r="D1179" i="1"/>
  <c r="C1179" i="1"/>
  <c r="H1178" i="1"/>
  <c r="D1178" i="1"/>
  <c r="G1178" i="1" s="1"/>
  <c r="C1178" i="1"/>
  <c r="D1177" i="1"/>
  <c r="H1177" i="1" s="1"/>
  <c r="C1177" i="1"/>
  <c r="H1176" i="1"/>
  <c r="D1176" i="1"/>
  <c r="G1176" i="1" s="1"/>
  <c r="C1176" i="1"/>
  <c r="H1175" i="1"/>
  <c r="D1175" i="1"/>
  <c r="G1175" i="1" s="1"/>
  <c r="C1175" i="1"/>
  <c r="H1174" i="1"/>
  <c r="G1174" i="1"/>
  <c r="D1174" i="1"/>
  <c r="C1174" i="1"/>
  <c r="H1173" i="1"/>
  <c r="G1173" i="1"/>
  <c r="D1173" i="1"/>
  <c r="C1173" i="1"/>
  <c r="H1172" i="1"/>
  <c r="D1172" i="1"/>
  <c r="G1172" i="1" s="1"/>
  <c r="C1172" i="1"/>
  <c r="H1171" i="1"/>
  <c r="G1171" i="1"/>
  <c r="D1171" i="1"/>
  <c r="C1171" i="1"/>
  <c r="H1170" i="1"/>
  <c r="G1170" i="1"/>
  <c r="D1170" i="1"/>
  <c r="C1170" i="1"/>
  <c r="H1169" i="1"/>
  <c r="D1169" i="1"/>
  <c r="G1169" i="1" s="1"/>
  <c r="C1169" i="1"/>
  <c r="H1168" i="1"/>
  <c r="G1168" i="1"/>
  <c r="D1168" i="1"/>
  <c r="C1168" i="1"/>
  <c r="H1167" i="1"/>
  <c r="G1167" i="1"/>
  <c r="D1167" i="1"/>
  <c r="C1167" i="1"/>
  <c r="D1166" i="1"/>
  <c r="G1166" i="1" s="1"/>
  <c r="C1166" i="1"/>
  <c r="H1165" i="1"/>
  <c r="G1165" i="1"/>
  <c r="D1165" i="1"/>
  <c r="C1165" i="1"/>
  <c r="D1164" i="1"/>
  <c r="H1164" i="1" s="1"/>
  <c r="C1164" i="1"/>
  <c r="H1163" i="1"/>
  <c r="D1163" i="1"/>
  <c r="G1163" i="1" s="1"/>
  <c r="C1163" i="1"/>
  <c r="H1162" i="1"/>
  <c r="G1162" i="1"/>
  <c r="D1162" i="1"/>
  <c r="C1162" i="1"/>
  <c r="H1161" i="1"/>
  <c r="G1161" i="1"/>
  <c r="D1161" i="1"/>
  <c r="C1161" i="1"/>
  <c r="H1160" i="1"/>
  <c r="D1160" i="1"/>
  <c r="G1160" i="1" s="1"/>
  <c r="C1160" i="1"/>
  <c r="H1159" i="1"/>
  <c r="G1159" i="1"/>
  <c r="D1159" i="1"/>
  <c r="C1159" i="1"/>
  <c r="H1158" i="1"/>
  <c r="G1158" i="1"/>
  <c r="D1158" i="1"/>
  <c r="C1158" i="1"/>
  <c r="H1157" i="1"/>
  <c r="D1157" i="1"/>
  <c r="G1157" i="1" s="1"/>
  <c r="C1157" i="1"/>
  <c r="H1156" i="1"/>
  <c r="G1156" i="1"/>
  <c r="D1156" i="1"/>
  <c r="C1156" i="1"/>
  <c r="H1155" i="1"/>
  <c r="G1155" i="1"/>
  <c r="D1155" i="1"/>
  <c r="C1155" i="1"/>
  <c r="H1154" i="1"/>
  <c r="D1154" i="1"/>
  <c r="G1154" i="1" s="1"/>
  <c r="C1154" i="1"/>
  <c r="H1153" i="1"/>
  <c r="G1153" i="1"/>
  <c r="D1153" i="1"/>
  <c r="C1153"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D1145" i="1"/>
  <c r="G1145" i="1" s="1"/>
  <c r="C1145" i="1"/>
  <c r="H1144" i="1"/>
  <c r="G1144" i="1"/>
  <c r="D1144" i="1"/>
  <c r="C1144" i="1"/>
  <c r="H1143" i="1"/>
  <c r="G1143" i="1"/>
  <c r="D1143" i="1"/>
  <c r="C1143" i="1"/>
  <c r="H1142" i="1"/>
  <c r="D1142" i="1"/>
  <c r="G1142" i="1" s="1"/>
  <c r="C1142" i="1"/>
  <c r="H1141" i="1"/>
  <c r="G1141" i="1"/>
  <c r="D1141" i="1"/>
  <c r="C1141" i="1"/>
  <c r="H1140" i="1"/>
  <c r="G1140" i="1"/>
  <c r="D1140" i="1"/>
  <c r="C1140" i="1"/>
  <c r="H1139" i="1"/>
  <c r="D1139" i="1"/>
  <c r="G1139" i="1" s="1"/>
  <c r="C1139" i="1"/>
  <c r="H1138" i="1"/>
  <c r="G1138" i="1"/>
  <c r="D1138" i="1"/>
  <c r="C1138" i="1"/>
  <c r="H1137" i="1"/>
  <c r="G1137" i="1"/>
  <c r="D1137" i="1"/>
  <c r="C1137" i="1"/>
  <c r="H1136" i="1"/>
  <c r="D1136" i="1"/>
  <c r="G1136" i="1" s="1"/>
  <c r="C1136" i="1"/>
  <c r="H1135" i="1"/>
  <c r="G1135" i="1"/>
  <c r="D1135" i="1"/>
  <c r="C1135" i="1"/>
  <c r="H1134" i="1"/>
  <c r="G1134" i="1"/>
  <c r="D1134" i="1"/>
  <c r="C1134" i="1"/>
  <c r="H1133" i="1"/>
  <c r="D1133" i="1"/>
  <c r="G1133" i="1" s="1"/>
  <c r="C1133" i="1"/>
  <c r="H1132" i="1"/>
  <c r="G1132" i="1"/>
  <c r="D1132" i="1"/>
  <c r="C1132" i="1"/>
  <c r="H1131" i="1"/>
  <c r="G1131" i="1"/>
  <c r="D1131" i="1"/>
  <c r="C1131" i="1"/>
  <c r="H1130" i="1"/>
  <c r="D1130" i="1"/>
  <c r="G1130" i="1" s="1"/>
  <c r="C1130" i="1"/>
  <c r="H1129" i="1"/>
  <c r="G1129" i="1"/>
  <c r="D1129" i="1"/>
  <c r="C1129" i="1"/>
  <c r="H1128" i="1"/>
  <c r="G1128" i="1"/>
  <c r="D1128" i="1"/>
  <c r="C1128" i="1"/>
  <c r="H1127" i="1"/>
  <c r="D1127" i="1"/>
  <c r="G1127" i="1" s="1"/>
  <c r="C1127" i="1"/>
  <c r="H1126" i="1"/>
  <c r="G1126" i="1"/>
  <c r="D1126" i="1"/>
  <c r="C1126" i="1"/>
  <c r="H1125" i="1"/>
  <c r="G1125" i="1"/>
  <c r="D1125" i="1"/>
  <c r="C1125" i="1"/>
  <c r="D1124" i="1"/>
  <c r="H1123" i="1"/>
  <c r="G1123" i="1"/>
  <c r="D1123" i="1"/>
  <c r="C1123" i="1"/>
  <c r="H1122" i="1"/>
  <c r="G1122" i="1"/>
  <c r="D1122" i="1"/>
  <c r="C1122" i="1"/>
  <c r="H1121" i="1"/>
  <c r="D1121" i="1"/>
  <c r="G1121" i="1" s="1"/>
  <c r="C1121" i="1"/>
  <c r="H1120" i="1"/>
  <c r="G1120" i="1"/>
  <c r="D1120" i="1"/>
  <c r="C1120" i="1"/>
  <c r="H1119" i="1"/>
  <c r="G1119" i="1"/>
  <c r="D1119" i="1"/>
  <c r="C1119" i="1"/>
  <c r="H1118" i="1"/>
  <c r="D1118" i="1"/>
  <c r="G1118" i="1" s="1"/>
  <c r="C1118" i="1"/>
  <c r="H1117" i="1"/>
  <c r="G1117" i="1"/>
  <c r="D1117" i="1"/>
  <c r="C1117" i="1"/>
  <c r="H1116" i="1"/>
  <c r="G1116" i="1"/>
  <c r="D1116" i="1"/>
  <c r="C1116" i="1"/>
  <c r="H1115" i="1"/>
  <c r="D1115" i="1"/>
  <c r="G1115" i="1" s="1"/>
  <c r="C1115" i="1"/>
  <c r="H1114" i="1"/>
  <c r="G1114" i="1"/>
  <c r="D1114" i="1"/>
  <c r="C1114" i="1"/>
  <c r="H1113" i="1"/>
  <c r="G1113" i="1"/>
  <c r="D1113" i="1"/>
  <c r="C1113" i="1"/>
  <c r="H1112" i="1"/>
  <c r="D1112" i="1"/>
  <c r="G1112" i="1" s="1"/>
  <c r="C1112" i="1"/>
  <c r="H1111" i="1"/>
  <c r="G1111" i="1"/>
  <c r="D1111" i="1"/>
  <c r="C1111" i="1"/>
  <c r="H1110" i="1"/>
  <c r="G1110" i="1"/>
  <c r="D1110" i="1"/>
  <c r="C1110" i="1"/>
  <c r="H1109" i="1"/>
  <c r="D1109" i="1"/>
  <c r="G1109" i="1" s="1"/>
  <c r="C1109" i="1"/>
  <c r="H1108" i="1"/>
  <c r="G1108" i="1"/>
  <c r="D1108" i="1"/>
  <c r="C1108" i="1"/>
  <c r="H1107" i="1"/>
  <c r="G1107" i="1"/>
  <c r="D1107" i="1"/>
  <c r="C1107" i="1"/>
  <c r="H1106" i="1"/>
  <c r="D1106" i="1"/>
  <c r="G1106" i="1" s="1"/>
  <c r="C1106" i="1"/>
  <c r="H1105" i="1"/>
  <c r="G1105" i="1"/>
  <c r="D1105" i="1"/>
  <c r="C1105" i="1"/>
  <c r="H1104" i="1"/>
  <c r="G1104" i="1"/>
  <c r="D1104" i="1"/>
  <c r="C1104" i="1"/>
  <c r="H1103" i="1"/>
  <c r="D1103" i="1"/>
  <c r="G1103" i="1" s="1"/>
  <c r="C1103" i="1"/>
  <c r="H1102" i="1"/>
  <c r="G1102" i="1"/>
  <c r="D1102" i="1"/>
  <c r="C1102" i="1"/>
  <c r="H1101" i="1"/>
  <c r="G1101" i="1"/>
  <c r="D1101" i="1"/>
  <c r="C1101" i="1"/>
  <c r="H1100" i="1"/>
  <c r="D1100" i="1"/>
  <c r="G1100" i="1" s="1"/>
  <c r="C1100" i="1"/>
  <c r="H1099" i="1"/>
  <c r="G1099" i="1"/>
  <c r="D1099" i="1"/>
  <c r="C1099" i="1"/>
  <c r="H1098" i="1"/>
  <c r="G1098" i="1"/>
  <c r="D1098" i="1"/>
  <c r="C1098" i="1"/>
  <c r="H1097" i="1"/>
  <c r="D1097" i="1"/>
  <c r="G1097" i="1" s="1"/>
  <c r="C1097" i="1"/>
  <c r="H1096" i="1"/>
  <c r="G1096" i="1"/>
  <c r="D1096" i="1"/>
  <c r="C1096" i="1"/>
  <c r="H1095" i="1"/>
  <c r="G1095" i="1"/>
  <c r="D1095" i="1"/>
  <c r="C1095" i="1"/>
  <c r="H1094" i="1"/>
  <c r="D1094" i="1"/>
  <c r="G1094" i="1" s="1"/>
  <c r="C1094" i="1"/>
  <c r="D1092" i="1"/>
  <c r="H1092" i="1" s="1"/>
  <c r="C1092" i="1"/>
  <c r="H1091" i="1"/>
  <c r="D1091" i="1"/>
  <c r="G1091" i="1" s="1"/>
  <c r="C1091" i="1"/>
  <c r="D1090" i="1"/>
  <c r="H1090" i="1" s="1"/>
  <c r="C1090" i="1"/>
  <c r="D1089" i="1"/>
  <c r="H1089" i="1" s="1"/>
  <c r="C1089" i="1"/>
  <c r="H1088" i="1"/>
  <c r="D1088" i="1"/>
  <c r="G1088" i="1" s="1"/>
  <c r="C1088" i="1"/>
  <c r="D1087" i="1"/>
  <c r="H1087" i="1" s="1"/>
  <c r="C1087" i="1"/>
  <c r="H1086" i="1"/>
  <c r="G1086" i="1"/>
  <c r="D1086" i="1"/>
  <c r="C1086" i="1"/>
  <c r="H1085" i="1"/>
  <c r="D1085" i="1"/>
  <c r="G1085" i="1" s="1"/>
  <c r="C1085" i="1"/>
  <c r="H1084" i="1"/>
  <c r="G1084" i="1"/>
  <c r="D1084" i="1"/>
  <c r="C1084" i="1"/>
  <c r="H1083" i="1"/>
  <c r="G1083" i="1"/>
  <c r="D1083" i="1"/>
  <c r="C1083" i="1"/>
  <c r="H1082" i="1"/>
  <c r="D1082" i="1"/>
  <c r="G1082" i="1" s="1"/>
  <c r="C1082" i="1"/>
  <c r="H1081" i="1"/>
  <c r="G1081" i="1"/>
  <c r="D1081" i="1"/>
  <c r="C1081" i="1"/>
  <c r="H1080" i="1"/>
  <c r="G1080" i="1"/>
  <c r="D1080" i="1"/>
  <c r="C1080" i="1"/>
  <c r="H1079" i="1"/>
  <c r="D1079" i="1"/>
  <c r="G1079" i="1" s="1"/>
  <c r="C1079" i="1"/>
  <c r="G1078" i="1"/>
  <c r="D1078" i="1"/>
  <c r="H1078" i="1" s="1"/>
  <c r="C1078" i="1"/>
  <c r="H1077" i="1"/>
  <c r="G1077" i="1"/>
  <c r="D1077" i="1"/>
  <c r="C1077" i="1"/>
  <c r="D1076" i="1"/>
  <c r="G1076" i="1" s="1"/>
  <c r="C1076" i="1"/>
  <c r="C1075" i="1"/>
  <c r="H1073" i="1"/>
  <c r="D1073" i="1"/>
  <c r="G1073" i="1" s="1"/>
  <c r="C1073" i="1"/>
  <c r="H1072" i="1"/>
  <c r="G1072" i="1"/>
  <c r="D1072" i="1"/>
  <c r="C1072" i="1"/>
  <c r="H1071" i="1"/>
  <c r="G1071" i="1"/>
  <c r="D1071" i="1"/>
  <c r="C1071" i="1"/>
  <c r="D1070" i="1"/>
  <c r="G1070" i="1" s="1"/>
  <c r="C1070" i="1"/>
  <c r="D1069" i="1"/>
  <c r="G1069" i="1" s="1"/>
  <c r="C1069" i="1"/>
  <c r="H1068" i="1"/>
  <c r="D1068" i="1"/>
  <c r="G1068" i="1" s="1"/>
  <c r="C1068" i="1"/>
  <c r="H1067" i="1"/>
  <c r="D1067" i="1"/>
  <c r="G1067" i="1" s="1"/>
  <c r="C1067" i="1"/>
  <c r="H1066" i="1"/>
  <c r="G1066" i="1"/>
  <c r="D1066" i="1"/>
  <c r="C1066" i="1"/>
  <c r="H1065" i="1"/>
  <c r="G1065" i="1"/>
  <c r="D1065" i="1"/>
  <c r="C1065" i="1"/>
  <c r="H1064" i="1"/>
  <c r="D1064" i="1"/>
  <c r="G1064" i="1" s="1"/>
  <c r="C1064" i="1"/>
  <c r="H1063" i="1"/>
  <c r="G1063" i="1"/>
  <c r="D1063" i="1"/>
  <c r="C1063" i="1"/>
  <c r="H1062" i="1"/>
  <c r="G1062" i="1"/>
  <c r="D1062" i="1"/>
  <c r="C1062" i="1"/>
  <c r="H1061" i="1"/>
  <c r="D1061" i="1"/>
  <c r="G1061" i="1" s="1"/>
  <c r="C1061" i="1"/>
  <c r="G1060" i="1"/>
  <c r="D1060" i="1"/>
  <c r="H1060" i="1" s="1"/>
  <c r="C1060" i="1"/>
  <c r="D1059" i="1"/>
  <c r="H1059" i="1" s="1"/>
  <c r="C1059" i="1"/>
  <c r="H1058" i="1"/>
  <c r="D1058" i="1"/>
  <c r="G1058" i="1" s="1"/>
  <c r="C1058" i="1"/>
  <c r="D1057" i="1"/>
  <c r="G1057" i="1" s="1"/>
  <c r="C1057" i="1"/>
  <c r="H1056" i="1"/>
  <c r="G1056" i="1"/>
  <c r="D1056" i="1"/>
  <c r="C1056" i="1"/>
  <c r="D1055" i="1"/>
  <c r="G1055" i="1" s="1"/>
  <c r="C1055" i="1"/>
  <c r="H1054" i="1"/>
  <c r="G1054" i="1"/>
  <c r="D1054" i="1"/>
  <c r="C1054" i="1"/>
  <c r="H1053" i="1"/>
  <c r="G1053" i="1"/>
  <c r="D1053" i="1"/>
  <c r="C1053" i="1"/>
  <c r="D1052" i="1"/>
  <c r="G1052" i="1" s="1"/>
  <c r="C1052" i="1"/>
  <c r="H1051" i="1"/>
  <c r="D1051" i="1"/>
  <c r="G1051" i="1" s="1"/>
  <c r="C1051" i="1"/>
  <c r="D1050" i="1"/>
  <c r="H1050" i="1" s="1"/>
  <c r="C1050" i="1"/>
  <c r="H1049" i="1"/>
  <c r="D1049" i="1"/>
  <c r="G1049" i="1" s="1"/>
  <c r="C1049" i="1"/>
  <c r="H1048" i="1"/>
  <c r="D1048" i="1"/>
  <c r="G1048" i="1" s="1"/>
  <c r="C1048" i="1"/>
  <c r="H1047" i="1"/>
  <c r="G1047" i="1"/>
  <c r="D1047" i="1"/>
  <c r="C1047" i="1"/>
  <c r="H1046" i="1"/>
  <c r="D1046" i="1"/>
  <c r="G1046" i="1" s="1"/>
  <c r="C1046" i="1"/>
  <c r="D1045" i="1"/>
  <c r="G1045" i="1" s="1"/>
  <c r="C1045" i="1"/>
  <c r="H1044" i="1"/>
  <c r="G1044" i="1"/>
  <c r="D1044" i="1"/>
  <c r="C1044" i="1"/>
  <c r="H1043" i="1"/>
  <c r="D1043" i="1"/>
  <c r="G1043" i="1" s="1"/>
  <c r="C1043" i="1"/>
  <c r="H1042" i="1"/>
  <c r="D1042" i="1"/>
  <c r="G1042" i="1" s="1"/>
  <c r="C1042" i="1"/>
  <c r="D1041" i="1"/>
  <c r="H1041" i="1" s="1"/>
  <c r="C1041" i="1"/>
  <c r="D1040" i="1"/>
  <c r="G1040" i="1" s="1"/>
  <c r="C1040" i="1"/>
  <c r="H1039" i="1"/>
  <c r="D1039" i="1"/>
  <c r="G1039" i="1" s="1"/>
  <c r="C1039" i="1"/>
  <c r="H1038" i="1"/>
  <c r="G1038" i="1"/>
  <c r="D1038" i="1"/>
  <c r="C1038" i="1"/>
  <c r="H1037" i="1"/>
  <c r="D1037" i="1"/>
  <c r="G1037" i="1" s="1"/>
  <c r="C1037" i="1"/>
  <c r="H1036" i="1"/>
  <c r="D1036" i="1"/>
  <c r="G1036" i="1" s="1"/>
  <c r="C1036" i="1"/>
  <c r="H1035" i="1"/>
  <c r="G1035" i="1"/>
  <c r="D1035" i="1"/>
  <c r="C1035" i="1"/>
  <c r="H1034" i="1"/>
  <c r="D1034" i="1"/>
  <c r="G1034" i="1" s="1"/>
  <c r="C1034" i="1"/>
  <c r="D1033" i="1"/>
  <c r="G1033" i="1" s="1"/>
  <c r="C1033" i="1"/>
  <c r="H1032" i="1"/>
  <c r="G1032" i="1"/>
  <c r="D1032" i="1"/>
  <c r="C1032" i="1"/>
  <c r="H1031" i="1"/>
  <c r="D1031" i="1"/>
  <c r="G1031" i="1" s="1"/>
  <c r="C1031" i="1"/>
  <c r="H1030" i="1"/>
  <c r="D1030" i="1"/>
  <c r="G1030" i="1" s="1"/>
  <c r="C1030" i="1"/>
  <c r="H1029" i="1"/>
  <c r="G1029" i="1"/>
  <c r="D1029" i="1"/>
  <c r="C1029" i="1"/>
  <c r="H1028" i="1"/>
  <c r="D1028" i="1"/>
  <c r="G1028" i="1" s="1"/>
  <c r="C1028" i="1"/>
  <c r="D1027" i="1"/>
  <c r="G1027" i="1" s="1"/>
  <c r="C1027" i="1"/>
  <c r="D1026" i="1"/>
  <c r="H1026" i="1" s="1"/>
  <c r="C1026" i="1"/>
  <c r="D1025" i="1"/>
  <c r="G1025" i="1" s="1"/>
  <c r="C1025" i="1"/>
  <c r="D1024" i="1"/>
  <c r="G1024" i="1" s="1"/>
  <c r="C1024" i="1"/>
  <c r="D1023" i="1"/>
  <c r="H1023" i="1" s="1"/>
  <c r="C1023" i="1"/>
  <c r="H1022" i="1"/>
  <c r="D1022" i="1"/>
  <c r="G1022" i="1" s="1"/>
  <c r="C1022" i="1"/>
  <c r="H1021" i="1"/>
  <c r="D1021" i="1"/>
  <c r="G1021" i="1" s="1"/>
  <c r="C1021" i="1"/>
  <c r="G1020" i="1"/>
  <c r="D1020" i="1"/>
  <c r="H1020" i="1" s="1"/>
  <c r="C1020" i="1"/>
  <c r="H1019" i="1"/>
  <c r="D1019" i="1"/>
  <c r="G1019" i="1" s="1"/>
  <c r="C1019" i="1"/>
  <c r="D1018" i="1"/>
  <c r="G1018" i="1" s="1"/>
  <c r="C1018" i="1"/>
  <c r="C1017" i="1"/>
  <c r="D1016" i="1"/>
  <c r="H1016" i="1" s="1"/>
  <c r="C1016" i="1"/>
  <c r="G1015" i="1"/>
  <c r="D1015" i="1"/>
  <c r="H1015" i="1" s="1"/>
  <c r="C1015" i="1"/>
  <c r="H1014" i="1"/>
  <c r="G1014" i="1"/>
  <c r="D1014" i="1"/>
  <c r="C1014" i="1"/>
  <c r="D1013" i="1"/>
  <c r="H1013" i="1" s="1"/>
  <c r="C1013" i="1"/>
  <c r="H1010" i="1"/>
  <c r="G1010" i="1"/>
  <c r="D1010" i="1"/>
  <c r="C1010" i="1"/>
  <c r="H1009" i="1"/>
  <c r="D1009" i="1"/>
  <c r="G1009" i="1" s="1"/>
  <c r="C1009" i="1"/>
  <c r="H1008" i="1"/>
  <c r="G1008" i="1"/>
  <c r="D1008" i="1"/>
  <c r="C1008" i="1"/>
  <c r="H1007" i="1"/>
  <c r="G1007" i="1"/>
  <c r="D1007" i="1"/>
  <c r="C1007" i="1"/>
  <c r="H1006" i="1"/>
  <c r="D1006" i="1"/>
  <c r="G1006" i="1" s="1"/>
  <c r="C1006" i="1"/>
  <c r="H1005" i="1"/>
  <c r="G1005" i="1"/>
  <c r="D1005" i="1"/>
  <c r="C1005" i="1"/>
  <c r="H1004" i="1"/>
  <c r="G1004" i="1"/>
  <c r="D1004" i="1"/>
  <c r="C1004" i="1"/>
  <c r="H1003" i="1"/>
  <c r="D1003" i="1"/>
  <c r="G1003" i="1" s="1"/>
  <c r="C1003" i="1"/>
  <c r="H1002" i="1"/>
  <c r="G1002" i="1"/>
  <c r="D1002" i="1"/>
  <c r="C1002" i="1"/>
  <c r="H1001" i="1"/>
  <c r="G1001" i="1"/>
  <c r="D1001" i="1"/>
  <c r="C1001" i="1"/>
  <c r="H1000" i="1"/>
  <c r="D1000" i="1"/>
  <c r="G1000" i="1" s="1"/>
  <c r="C1000" i="1"/>
  <c r="H999" i="1"/>
  <c r="G999" i="1"/>
  <c r="D999" i="1"/>
  <c r="C999" i="1"/>
  <c r="H998" i="1"/>
  <c r="G998" i="1"/>
  <c r="D998" i="1"/>
  <c r="C998" i="1"/>
  <c r="H997" i="1"/>
  <c r="D997" i="1"/>
  <c r="G997" i="1" s="1"/>
  <c r="C997" i="1"/>
  <c r="H996" i="1"/>
  <c r="G996" i="1"/>
  <c r="D996" i="1"/>
  <c r="C996" i="1"/>
  <c r="H995" i="1"/>
  <c r="G995" i="1"/>
  <c r="D995" i="1"/>
  <c r="C995" i="1"/>
  <c r="H994" i="1"/>
  <c r="D994" i="1"/>
  <c r="G994" i="1" s="1"/>
  <c r="C994" i="1"/>
  <c r="H993" i="1"/>
  <c r="G993" i="1"/>
  <c r="D993" i="1"/>
  <c r="C993" i="1"/>
  <c r="H992" i="1"/>
  <c r="G992" i="1"/>
  <c r="D992" i="1"/>
  <c r="C992" i="1"/>
  <c r="H991" i="1"/>
  <c r="D991" i="1"/>
  <c r="G991" i="1" s="1"/>
  <c r="C991" i="1"/>
  <c r="H990" i="1"/>
  <c r="G990" i="1"/>
  <c r="D990" i="1"/>
  <c r="C990" i="1"/>
  <c r="H989" i="1"/>
  <c r="G989" i="1"/>
  <c r="D989" i="1"/>
  <c r="C989" i="1"/>
  <c r="H988" i="1"/>
  <c r="D988" i="1"/>
  <c r="G988" i="1" s="1"/>
  <c r="C988" i="1"/>
  <c r="H987" i="1"/>
  <c r="G987" i="1"/>
  <c r="D987" i="1"/>
  <c r="C987" i="1"/>
  <c r="H986" i="1"/>
  <c r="G986" i="1"/>
  <c r="D986" i="1"/>
  <c r="C986" i="1"/>
  <c r="H985" i="1"/>
  <c r="D985" i="1"/>
  <c r="G985" i="1" s="1"/>
  <c r="C985" i="1"/>
  <c r="H984" i="1"/>
  <c r="G984" i="1"/>
  <c r="D984" i="1"/>
  <c r="C984" i="1"/>
  <c r="H983" i="1"/>
  <c r="G983" i="1"/>
  <c r="D983" i="1"/>
  <c r="C983" i="1"/>
  <c r="H982" i="1"/>
  <c r="D982" i="1"/>
  <c r="G982" i="1" s="1"/>
  <c r="C982" i="1"/>
  <c r="H981" i="1"/>
  <c r="G981" i="1"/>
  <c r="D981" i="1"/>
  <c r="C981" i="1"/>
  <c r="H980" i="1"/>
  <c r="G980" i="1"/>
  <c r="D980" i="1"/>
  <c r="C980" i="1"/>
  <c r="H979" i="1"/>
  <c r="D979" i="1"/>
  <c r="G979" i="1" s="1"/>
  <c r="C979" i="1"/>
  <c r="H978" i="1"/>
  <c r="G978" i="1"/>
  <c r="D978" i="1"/>
  <c r="C978" i="1"/>
  <c r="H977" i="1"/>
  <c r="G977" i="1"/>
  <c r="D977" i="1"/>
  <c r="C977" i="1"/>
  <c r="H976" i="1"/>
  <c r="D976" i="1"/>
  <c r="G976" i="1" s="1"/>
  <c r="C976" i="1"/>
  <c r="H975" i="1"/>
  <c r="G975" i="1"/>
  <c r="D975" i="1"/>
  <c r="C975" i="1"/>
  <c r="H974" i="1"/>
  <c r="G974" i="1"/>
  <c r="D974" i="1"/>
  <c r="C974" i="1"/>
  <c r="H973" i="1"/>
  <c r="D973" i="1"/>
  <c r="G973" i="1" s="1"/>
  <c r="C973" i="1"/>
  <c r="H972" i="1"/>
  <c r="G972" i="1"/>
  <c r="D972" i="1"/>
  <c r="C972" i="1"/>
  <c r="H971" i="1"/>
  <c r="G971" i="1"/>
  <c r="D971" i="1"/>
  <c r="C971" i="1"/>
  <c r="H970" i="1"/>
  <c r="D970" i="1"/>
  <c r="G970" i="1" s="1"/>
  <c r="C970" i="1"/>
  <c r="H969" i="1"/>
  <c r="G969" i="1"/>
  <c r="D969" i="1"/>
  <c r="C969" i="1"/>
  <c r="H968" i="1"/>
  <c r="G968" i="1"/>
  <c r="D968" i="1"/>
  <c r="C968" i="1"/>
  <c r="H967" i="1"/>
  <c r="D967" i="1"/>
  <c r="G967" i="1" s="1"/>
  <c r="C967" i="1"/>
  <c r="H966" i="1"/>
  <c r="G966" i="1"/>
  <c r="D966" i="1"/>
  <c r="C966" i="1"/>
  <c r="H965" i="1"/>
  <c r="G965" i="1"/>
  <c r="D965" i="1"/>
  <c r="C965" i="1"/>
  <c r="H964" i="1"/>
  <c r="D964" i="1"/>
  <c r="G964" i="1" s="1"/>
  <c r="C964" i="1"/>
  <c r="H963" i="1"/>
  <c r="G963" i="1"/>
  <c r="D963" i="1"/>
  <c r="C963" i="1"/>
  <c r="H962" i="1"/>
  <c r="G962" i="1"/>
  <c r="D962" i="1"/>
  <c r="C962" i="1"/>
  <c r="H961" i="1"/>
  <c r="D961" i="1"/>
  <c r="G961" i="1" s="1"/>
  <c r="C961" i="1"/>
  <c r="H960" i="1"/>
  <c r="G960" i="1"/>
  <c r="D960" i="1"/>
  <c r="C960" i="1"/>
  <c r="H959" i="1"/>
  <c r="G959" i="1"/>
  <c r="D959" i="1"/>
  <c r="C959" i="1"/>
  <c r="H958" i="1"/>
  <c r="D958" i="1"/>
  <c r="G958" i="1" s="1"/>
  <c r="C958" i="1"/>
  <c r="H957" i="1"/>
  <c r="G957" i="1"/>
  <c r="D957" i="1"/>
  <c r="C957" i="1"/>
  <c r="H956" i="1"/>
  <c r="G956" i="1"/>
  <c r="D956" i="1"/>
  <c r="C956" i="1"/>
  <c r="H955" i="1"/>
  <c r="D955" i="1"/>
  <c r="G955" i="1" s="1"/>
  <c r="C955" i="1"/>
  <c r="H954" i="1"/>
  <c r="G954" i="1"/>
  <c r="D954" i="1"/>
  <c r="C954" i="1"/>
  <c r="H953" i="1"/>
  <c r="G953" i="1"/>
  <c r="D953" i="1"/>
  <c r="C953" i="1"/>
  <c r="H952" i="1"/>
  <c r="D952" i="1"/>
  <c r="G952" i="1" s="1"/>
  <c r="C952" i="1"/>
  <c r="H951" i="1"/>
  <c r="G951" i="1"/>
  <c r="D951" i="1"/>
  <c r="C951" i="1"/>
  <c r="H950" i="1"/>
  <c r="G950" i="1"/>
  <c r="D950" i="1"/>
  <c r="C950" i="1"/>
  <c r="H949" i="1"/>
  <c r="D949" i="1"/>
  <c r="G949" i="1" s="1"/>
  <c r="C949" i="1"/>
  <c r="H948" i="1"/>
  <c r="G948" i="1"/>
  <c r="D948" i="1"/>
  <c r="C948" i="1"/>
  <c r="H947" i="1"/>
  <c r="G947" i="1"/>
  <c r="D947" i="1"/>
  <c r="C947" i="1"/>
  <c r="H946" i="1"/>
  <c r="D946" i="1"/>
  <c r="G946" i="1" s="1"/>
  <c r="C946" i="1"/>
  <c r="H945" i="1"/>
  <c r="G945" i="1"/>
  <c r="D945" i="1"/>
  <c r="C945" i="1"/>
  <c r="H944" i="1"/>
  <c r="G944" i="1"/>
  <c r="D944" i="1"/>
  <c r="C944" i="1"/>
  <c r="H943" i="1"/>
  <c r="D943" i="1"/>
  <c r="G943" i="1" s="1"/>
  <c r="C943" i="1"/>
  <c r="H942" i="1"/>
  <c r="G942" i="1"/>
  <c r="D942" i="1"/>
  <c r="C942" i="1"/>
  <c r="H941" i="1"/>
  <c r="G941" i="1"/>
  <c r="D941" i="1"/>
  <c r="C941" i="1"/>
  <c r="H940" i="1"/>
  <c r="D940" i="1"/>
  <c r="G940" i="1" s="1"/>
  <c r="C940" i="1"/>
  <c r="H939" i="1"/>
  <c r="G939" i="1"/>
  <c r="D939" i="1"/>
  <c r="C939" i="1"/>
  <c r="H938" i="1"/>
  <c r="G938" i="1"/>
  <c r="D938" i="1"/>
  <c r="C938" i="1"/>
  <c r="H937" i="1"/>
  <c r="D937" i="1"/>
  <c r="G937" i="1" s="1"/>
  <c r="C937" i="1"/>
  <c r="H936" i="1"/>
  <c r="G936" i="1"/>
  <c r="D936" i="1"/>
  <c r="C936" i="1"/>
  <c r="H935" i="1"/>
  <c r="G935" i="1"/>
  <c r="D935" i="1"/>
  <c r="C935" i="1"/>
  <c r="H934" i="1"/>
  <c r="D934" i="1"/>
  <c r="G934" i="1" s="1"/>
  <c r="C934" i="1"/>
  <c r="H933" i="1"/>
  <c r="G933" i="1"/>
  <c r="D933" i="1"/>
  <c r="C933" i="1"/>
  <c r="H932" i="1"/>
  <c r="G932" i="1"/>
  <c r="D932" i="1"/>
  <c r="C932" i="1"/>
  <c r="H931" i="1"/>
  <c r="D931" i="1"/>
  <c r="G931" i="1" s="1"/>
  <c r="C931" i="1"/>
  <c r="H930" i="1"/>
  <c r="G930" i="1"/>
  <c r="D930" i="1"/>
  <c r="C930" i="1"/>
  <c r="H929" i="1"/>
  <c r="G929" i="1"/>
  <c r="D929" i="1"/>
  <c r="C929" i="1"/>
  <c r="H928" i="1"/>
  <c r="D928" i="1"/>
  <c r="G928" i="1" s="1"/>
  <c r="C928" i="1"/>
  <c r="H927" i="1"/>
  <c r="G927" i="1"/>
  <c r="D927" i="1"/>
  <c r="C927" i="1"/>
  <c r="H926" i="1"/>
  <c r="G926" i="1"/>
  <c r="D926" i="1"/>
  <c r="C926" i="1"/>
  <c r="H925" i="1"/>
  <c r="D925" i="1"/>
  <c r="G925" i="1" s="1"/>
  <c r="C925" i="1"/>
  <c r="H924" i="1"/>
  <c r="G924" i="1"/>
  <c r="D924" i="1"/>
  <c r="C924" i="1"/>
  <c r="H923" i="1"/>
  <c r="G923" i="1"/>
  <c r="D923" i="1"/>
  <c r="C923" i="1"/>
  <c r="H922" i="1"/>
  <c r="D922" i="1"/>
  <c r="G922" i="1" s="1"/>
  <c r="C922" i="1"/>
  <c r="H921" i="1"/>
  <c r="G921" i="1"/>
  <c r="D921" i="1"/>
  <c r="C921" i="1"/>
  <c r="H920" i="1"/>
  <c r="G920" i="1"/>
  <c r="D920" i="1"/>
  <c r="C920" i="1"/>
  <c r="H919" i="1"/>
  <c r="D919" i="1"/>
  <c r="G919" i="1" s="1"/>
  <c r="C919" i="1"/>
  <c r="H918" i="1"/>
  <c r="G918" i="1"/>
  <c r="D918" i="1"/>
  <c r="C918" i="1"/>
  <c r="H917" i="1"/>
  <c r="G917" i="1"/>
  <c r="D917" i="1"/>
  <c r="C917" i="1"/>
  <c r="H916" i="1"/>
  <c r="D916" i="1"/>
  <c r="G916" i="1" s="1"/>
  <c r="C916" i="1"/>
  <c r="H915" i="1"/>
  <c r="G915" i="1"/>
  <c r="D915" i="1"/>
  <c r="C915" i="1"/>
  <c r="H914" i="1"/>
  <c r="G914" i="1"/>
  <c r="D914" i="1"/>
  <c r="C914" i="1"/>
  <c r="H913" i="1"/>
  <c r="D913" i="1"/>
  <c r="G913" i="1" s="1"/>
  <c r="C913" i="1"/>
  <c r="H912" i="1"/>
  <c r="G912" i="1"/>
  <c r="D912" i="1"/>
  <c r="C912" i="1"/>
  <c r="H911" i="1"/>
  <c r="G911" i="1"/>
  <c r="D911" i="1"/>
  <c r="C911" i="1"/>
  <c r="H910" i="1"/>
  <c r="D910" i="1"/>
  <c r="G910" i="1" s="1"/>
  <c r="C910" i="1"/>
  <c r="H909" i="1"/>
  <c r="G909" i="1"/>
  <c r="D909" i="1"/>
  <c r="C909" i="1"/>
  <c r="H908" i="1"/>
  <c r="G908" i="1"/>
  <c r="D908" i="1"/>
  <c r="C908" i="1"/>
  <c r="H907" i="1"/>
  <c r="D907" i="1"/>
  <c r="G907" i="1" s="1"/>
  <c r="C907" i="1"/>
  <c r="H906" i="1"/>
  <c r="G906" i="1"/>
  <c r="D906" i="1"/>
  <c r="C906" i="1"/>
  <c r="H905" i="1"/>
  <c r="G905" i="1"/>
  <c r="D905" i="1"/>
  <c r="C905" i="1"/>
  <c r="H904" i="1"/>
  <c r="D904" i="1"/>
  <c r="G904" i="1" s="1"/>
  <c r="C904" i="1"/>
  <c r="H903" i="1"/>
  <c r="G903" i="1"/>
  <c r="D903" i="1"/>
  <c r="C903" i="1"/>
  <c r="H902" i="1"/>
  <c r="G902" i="1"/>
  <c r="D902" i="1"/>
  <c r="C902" i="1"/>
  <c r="H901" i="1"/>
  <c r="D901" i="1"/>
  <c r="G901" i="1" s="1"/>
  <c r="C901" i="1"/>
  <c r="H900" i="1"/>
  <c r="G900" i="1"/>
  <c r="D900" i="1"/>
  <c r="C900" i="1"/>
  <c r="H899" i="1"/>
  <c r="G899" i="1"/>
  <c r="D899" i="1"/>
  <c r="C899" i="1"/>
  <c r="H898" i="1"/>
  <c r="D898" i="1"/>
  <c r="G898" i="1" s="1"/>
  <c r="C898" i="1"/>
  <c r="H897" i="1"/>
  <c r="G897" i="1"/>
  <c r="D897" i="1"/>
  <c r="C897" i="1"/>
  <c r="H896" i="1"/>
  <c r="G896" i="1"/>
  <c r="D896" i="1"/>
  <c r="C896" i="1"/>
  <c r="H895" i="1"/>
  <c r="D895" i="1"/>
  <c r="G895" i="1" s="1"/>
  <c r="C895" i="1"/>
  <c r="H894" i="1"/>
  <c r="G894" i="1"/>
  <c r="D894" i="1"/>
  <c r="C894" i="1"/>
  <c r="H893" i="1"/>
  <c r="G893" i="1"/>
  <c r="D893" i="1"/>
  <c r="C893" i="1"/>
  <c r="H892" i="1"/>
  <c r="D892" i="1"/>
  <c r="G892" i="1" s="1"/>
  <c r="C892" i="1"/>
  <c r="H891" i="1"/>
  <c r="G891" i="1"/>
  <c r="D891" i="1"/>
  <c r="C891" i="1"/>
  <c r="H890" i="1"/>
  <c r="G890" i="1"/>
  <c r="D890" i="1"/>
  <c r="C890" i="1"/>
  <c r="H889" i="1"/>
  <c r="D889" i="1"/>
  <c r="G889" i="1" s="1"/>
  <c r="C889" i="1"/>
  <c r="H888" i="1"/>
  <c r="G888" i="1"/>
  <c r="D888" i="1"/>
  <c r="C888" i="1"/>
  <c r="H887" i="1"/>
  <c r="G887" i="1"/>
  <c r="D887" i="1"/>
  <c r="C887" i="1"/>
  <c r="H886" i="1"/>
  <c r="D886" i="1"/>
  <c r="G886" i="1" s="1"/>
  <c r="C886" i="1"/>
  <c r="H885" i="1"/>
  <c r="G885" i="1"/>
  <c r="D885" i="1"/>
  <c r="C885" i="1"/>
  <c r="H884" i="1"/>
  <c r="G884" i="1"/>
  <c r="D884" i="1"/>
  <c r="C884" i="1"/>
  <c r="H883" i="1"/>
  <c r="D883" i="1"/>
  <c r="G883" i="1" s="1"/>
  <c r="C883" i="1"/>
  <c r="H882" i="1"/>
  <c r="G882" i="1"/>
  <c r="D882" i="1"/>
  <c r="C882" i="1"/>
  <c r="H881" i="1"/>
  <c r="G881" i="1"/>
  <c r="D881" i="1"/>
  <c r="C881" i="1"/>
  <c r="H880" i="1"/>
  <c r="D880" i="1"/>
  <c r="G880" i="1" s="1"/>
  <c r="C880" i="1"/>
  <c r="H879" i="1"/>
  <c r="G879" i="1"/>
  <c r="D879" i="1"/>
  <c r="C879" i="1"/>
  <c r="H878" i="1"/>
  <c r="G878" i="1"/>
  <c r="D878" i="1"/>
  <c r="C878" i="1"/>
  <c r="H877" i="1"/>
  <c r="D877" i="1"/>
  <c r="G877" i="1" s="1"/>
  <c r="C877" i="1"/>
  <c r="H876" i="1"/>
  <c r="G876" i="1"/>
  <c r="D876" i="1"/>
  <c r="C876" i="1"/>
  <c r="H875" i="1"/>
  <c r="G875" i="1"/>
  <c r="D875" i="1"/>
  <c r="C875" i="1"/>
  <c r="H874" i="1"/>
  <c r="D874" i="1"/>
  <c r="G874" i="1" s="1"/>
  <c r="C874" i="1"/>
  <c r="H873" i="1"/>
  <c r="G873" i="1"/>
  <c r="D873" i="1"/>
  <c r="C873" i="1"/>
  <c r="H872" i="1"/>
  <c r="G872" i="1"/>
  <c r="D872" i="1"/>
  <c r="C872" i="1"/>
  <c r="H871" i="1"/>
  <c r="D871" i="1"/>
  <c r="G871" i="1" s="1"/>
  <c r="C871" i="1"/>
  <c r="H870" i="1"/>
  <c r="G870" i="1"/>
  <c r="D870" i="1"/>
  <c r="C870" i="1"/>
  <c r="H869" i="1"/>
  <c r="G869" i="1"/>
  <c r="D869" i="1"/>
  <c r="C869" i="1"/>
  <c r="H868" i="1"/>
  <c r="D868" i="1"/>
  <c r="G868" i="1" s="1"/>
  <c r="C868" i="1"/>
  <c r="H867" i="1"/>
  <c r="G867" i="1"/>
  <c r="D867" i="1"/>
  <c r="C867" i="1"/>
  <c r="H866" i="1"/>
  <c r="G866" i="1"/>
  <c r="D866" i="1"/>
  <c r="C866" i="1"/>
  <c r="H865" i="1"/>
  <c r="D865" i="1"/>
  <c r="G865" i="1" s="1"/>
  <c r="C865" i="1"/>
  <c r="H864" i="1"/>
  <c r="G864" i="1"/>
  <c r="D864" i="1"/>
  <c r="C864" i="1"/>
  <c r="H863" i="1"/>
  <c r="G863" i="1"/>
  <c r="D863" i="1"/>
  <c r="C863" i="1"/>
  <c r="H862" i="1"/>
  <c r="D862" i="1"/>
  <c r="G862" i="1" s="1"/>
  <c r="C862" i="1"/>
  <c r="H861" i="1"/>
  <c r="G861" i="1"/>
  <c r="D861" i="1"/>
  <c r="C861" i="1"/>
  <c r="H860" i="1"/>
  <c r="G860" i="1"/>
  <c r="D860" i="1"/>
  <c r="C860" i="1"/>
  <c r="H859" i="1"/>
  <c r="D859" i="1"/>
  <c r="G859" i="1" s="1"/>
  <c r="C859" i="1"/>
  <c r="H858" i="1"/>
  <c r="G858" i="1"/>
  <c r="D858" i="1"/>
  <c r="C858" i="1"/>
  <c r="H857" i="1"/>
  <c r="G857" i="1"/>
  <c r="D857" i="1"/>
  <c r="C857" i="1"/>
  <c r="H856" i="1"/>
  <c r="D856" i="1"/>
  <c r="G856" i="1" s="1"/>
  <c r="C856" i="1"/>
  <c r="H855" i="1"/>
  <c r="G855" i="1"/>
  <c r="D855" i="1"/>
  <c r="C855" i="1"/>
  <c r="H854" i="1"/>
  <c r="G854" i="1"/>
  <c r="D854" i="1"/>
  <c r="C854" i="1"/>
  <c r="H853" i="1"/>
  <c r="D853" i="1"/>
  <c r="G853" i="1" s="1"/>
  <c r="C853" i="1"/>
  <c r="H852" i="1"/>
  <c r="G852" i="1"/>
  <c r="D852" i="1"/>
  <c r="C852" i="1"/>
  <c r="H851" i="1"/>
  <c r="G851" i="1"/>
  <c r="D851" i="1"/>
  <c r="C851" i="1"/>
  <c r="H850" i="1"/>
  <c r="D850" i="1"/>
  <c r="G850" i="1" s="1"/>
  <c r="C850" i="1"/>
  <c r="H849" i="1"/>
  <c r="G849" i="1"/>
  <c r="D849" i="1"/>
  <c r="C849" i="1"/>
  <c r="H848" i="1"/>
  <c r="G848" i="1"/>
  <c r="D848" i="1"/>
  <c r="C848" i="1"/>
  <c r="H847" i="1"/>
  <c r="D847" i="1"/>
  <c r="G847" i="1" s="1"/>
  <c r="C847" i="1"/>
  <c r="H846" i="1"/>
  <c r="G846" i="1"/>
  <c r="D846" i="1"/>
  <c r="C846" i="1"/>
  <c r="H845" i="1"/>
  <c r="G845" i="1"/>
  <c r="D845" i="1"/>
  <c r="C845" i="1"/>
  <c r="H844" i="1"/>
  <c r="D844" i="1"/>
  <c r="G844" i="1" s="1"/>
  <c r="C844" i="1"/>
  <c r="H843" i="1"/>
  <c r="G843" i="1"/>
  <c r="D843" i="1"/>
  <c r="C843" i="1"/>
  <c r="H842" i="1"/>
  <c r="G842" i="1"/>
  <c r="D842" i="1"/>
  <c r="C842" i="1"/>
  <c r="H841" i="1"/>
  <c r="D841" i="1"/>
  <c r="G841" i="1" s="1"/>
  <c r="C841" i="1"/>
  <c r="H840" i="1"/>
  <c r="G840" i="1"/>
  <c r="D840" i="1"/>
  <c r="C840" i="1"/>
  <c r="D839" i="1"/>
  <c r="H839" i="1" s="1"/>
  <c r="C839" i="1"/>
  <c r="H838" i="1"/>
  <c r="D838" i="1"/>
  <c r="G838" i="1" s="1"/>
  <c r="C838" i="1"/>
  <c r="H837" i="1"/>
  <c r="G837" i="1"/>
  <c r="D837" i="1"/>
  <c r="C837" i="1"/>
  <c r="H836" i="1"/>
  <c r="G836" i="1"/>
  <c r="D836" i="1"/>
  <c r="C836" i="1"/>
  <c r="H835" i="1"/>
  <c r="D835" i="1"/>
  <c r="G835" i="1" s="1"/>
  <c r="C835" i="1"/>
  <c r="H834" i="1"/>
  <c r="G834" i="1"/>
  <c r="D834" i="1"/>
  <c r="C834" i="1"/>
  <c r="H833" i="1"/>
  <c r="G833" i="1"/>
  <c r="D833" i="1"/>
  <c r="C833" i="1"/>
  <c r="H832" i="1"/>
  <c r="D832" i="1"/>
  <c r="G832" i="1" s="1"/>
  <c r="C832" i="1"/>
  <c r="H831" i="1"/>
  <c r="G831" i="1"/>
  <c r="D831" i="1"/>
  <c r="C831" i="1"/>
  <c r="H830" i="1"/>
  <c r="G830" i="1"/>
  <c r="D830" i="1"/>
  <c r="C830" i="1"/>
  <c r="H829" i="1"/>
  <c r="D829" i="1"/>
  <c r="G829" i="1" s="1"/>
  <c r="C829" i="1"/>
  <c r="H828" i="1"/>
  <c r="G828" i="1"/>
  <c r="D828" i="1"/>
  <c r="C828" i="1"/>
  <c r="H827" i="1"/>
  <c r="G827" i="1"/>
  <c r="D827" i="1"/>
  <c r="C827" i="1"/>
  <c r="H826" i="1"/>
  <c r="D826" i="1"/>
  <c r="G826" i="1" s="1"/>
  <c r="C826" i="1"/>
  <c r="H825" i="1"/>
  <c r="G825" i="1"/>
  <c r="D825" i="1"/>
  <c r="C825" i="1"/>
  <c r="H824" i="1"/>
  <c r="G824" i="1"/>
  <c r="D824" i="1"/>
  <c r="C824" i="1"/>
  <c r="H823" i="1"/>
  <c r="D823" i="1"/>
  <c r="G823" i="1" s="1"/>
  <c r="C823" i="1"/>
  <c r="H822" i="1"/>
  <c r="G822" i="1"/>
  <c r="D822" i="1"/>
  <c r="C822" i="1"/>
  <c r="H821" i="1"/>
  <c r="G821" i="1"/>
  <c r="D821" i="1"/>
  <c r="C821" i="1"/>
  <c r="H820" i="1"/>
  <c r="D820" i="1"/>
  <c r="G820" i="1" s="1"/>
  <c r="C820" i="1"/>
  <c r="H819" i="1"/>
  <c r="G819" i="1"/>
  <c r="D819" i="1"/>
  <c r="C819" i="1"/>
  <c r="H818" i="1"/>
  <c r="G818" i="1"/>
  <c r="D818" i="1"/>
  <c r="C818" i="1"/>
  <c r="H817" i="1"/>
  <c r="D817" i="1"/>
  <c r="G817" i="1" s="1"/>
  <c r="C817" i="1"/>
  <c r="H816" i="1"/>
  <c r="G816" i="1"/>
  <c r="D816" i="1"/>
  <c r="C816" i="1"/>
  <c r="H815" i="1"/>
  <c r="G815" i="1"/>
  <c r="D815" i="1"/>
  <c r="C815" i="1"/>
  <c r="H814" i="1"/>
  <c r="D814" i="1"/>
  <c r="G814" i="1" s="1"/>
  <c r="C814" i="1"/>
  <c r="H813" i="1"/>
  <c r="G813" i="1"/>
  <c r="D813" i="1"/>
  <c r="C813" i="1"/>
  <c r="H812" i="1"/>
  <c r="G812" i="1"/>
  <c r="D812" i="1"/>
  <c r="C812" i="1"/>
  <c r="H811" i="1"/>
  <c r="D811" i="1"/>
  <c r="G811" i="1" s="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D734" i="1"/>
  <c r="H734" i="1" s="1"/>
  <c r="C734" i="1"/>
  <c r="H733" i="1"/>
  <c r="G733" i="1"/>
  <c r="D733" i="1"/>
  <c r="C733" i="1"/>
  <c r="H732" i="1"/>
  <c r="D732" i="1"/>
  <c r="G732" i="1" s="1"/>
  <c r="C732" i="1"/>
  <c r="D731" i="1"/>
  <c r="H731" i="1" s="1"/>
  <c r="C731" i="1"/>
  <c r="H730" i="1"/>
  <c r="D730" i="1"/>
  <c r="G730" i="1" s="1"/>
  <c r="C730" i="1"/>
  <c r="H729" i="1"/>
  <c r="G729" i="1"/>
  <c r="D729" i="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H647" i="1"/>
  <c r="G647" i="1"/>
  <c r="D647" i="1"/>
  <c r="C647" i="1"/>
  <c r="D646" i="1"/>
  <c r="H646" i="1" s="1"/>
  <c r="C646" i="1"/>
  <c r="D645" i="1"/>
  <c r="G645" i="1" s="1"/>
  <c r="C645"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D421" i="1"/>
  <c r="H421" i="1" s="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G377"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D364" i="1"/>
  <c r="H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H300" i="1"/>
  <c r="D300" i="1"/>
  <c r="G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D195" i="1"/>
  <c r="H195" i="1" s="1"/>
  <c r="C195" i="1"/>
  <c r="G194" i="1"/>
  <c r="D194" i="1"/>
  <c r="H194" i="1" s="1"/>
  <c r="C194" i="1"/>
  <c r="G193"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D181" i="1"/>
  <c r="H181" i="1" s="1"/>
  <c r="C181" i="1"/>
  <c r="H180" i="1"/>
  <c r="G180" i="1"/>
  <c r="D180" i="1"/>
  <c r="C180" i="1"/>
  <c r="H179" i="1"/>
  <c r="G179" i="1"/>
  <c r="D179" i="1"/>
  <c r="C179" i="1"/>
  <c r="D178" i="1"/>
  <c r="H178" i="1" s="1"/>
  <c r="C178" i="1"/>
  <c r="D177" i="1"/>
  <c r="H177" i="1" s="1"/>
  <c r="C177" i="1"/>
  <c r="D176" i="1"/>
  <c r="H176" i="1" s="1"/>
  <c r="C176" i="1"/>
  <c r="D175" i="1"/>
  <c r="H175" i="1" s="1"/>
  <c r="C175" i="1"/>
  <c r="C174" i="1"/>
  <c r="H173" i="1"/>
  <c r="G173" i="1"/>
  <c r="D173" i="1"/>
  <c r="C173" i="1"/>
  <c r="H172" i="1"/>
  <c r="G172" i="1"/>
  <c r="D172" i="1"/>
  <c r="C172" i="1"/>
  <c r="H171" i="1"/>
  <c r="G171" i="1"/>
  <c r="D171" i="1"/>
  <c r="C171" i="1"/>
  <c r="D170" i="1"/>
  <c r="H170" i="1" s="1"/>
  <c r="C170" i="1"/>
  <c r="D169" i="1"/>
  <c r="H169" i="1" s="1"/>
  <c r="C169" i="1"/>
  <c r="H168" i="1"/>
  <c r="G168" i="1"/>
  <c r="D168" i="1"/>
  <c r="C168" i="1"/>
  <c r="D167" i="1"/>
  <c r="H167" i="1" s="1"/>
  <c r="C167" i="1"/>
  <c r="D166" i="1"/>
  <c r="H166" i="1" s="1"/>
  <c r="C166" i="1"/>
  <c r="D165" i="1"/>
  <c r="G165" i="1" s="1"/>
  <c r="C165" i="1"/>
  <c r="D164" i="1"/>
  <c r="H164" i="1" s="1"/>
  <c r="C164" i="1"/>
  <c r="D163" i="1"/>
  <c r="H163" i="1" s="1"/>
  <c r="C163" i="1"/>
  <c r="G162" i="1"/>
  <c r="D162" i="1"/>
  <c r="H162" i="1" s="1"/>
  <c r="C162" i="1"/>
  <c r="H161" i="1"/>
  <c r="D161" i="1"/>
  <c r="G161" i="1" s="1"/>
  <c r="C161" i="1"/>
  <c r="H159" i="1"/>
  <c r="G159" i="1"/>
  <c r="D159" i="1"/>
  <c r="C159" i="1"/>
  <c r="D158" i="1"/>
  <c r="H158" i="1" s="1"/>
  <c r="C158" i="1"/>
  <c r="H157" i="1"/>
  <c r="G157" i="1"/>
  <c r="D157" i="1"/>
  <c r="C157" i="1"/>
  <c r="G156" i="1"/>
  <c r="D156" i="1"/>
  <c r="H156" i="1" s="1"/>
  <c r="C156" i="1"/>
  <c r="D155" i="1"/>
  <c r="H155" i="1" s="1"/>
  <c r="C155" i="1"/>
  <c r="H154" i="1"/>
  <c r="G154" i="1"/>
  <c r="D154" i="1"/>
  <c r="C154" i="1"/>
  <c r="H153" i="1"/>
  <c r="G153" i="1"/>
  <c r="D153" i="1"/>
  <c r="C153" i="1"/>
  <c r="H152" i="1"/>
  <c r="G152" i="1"/>
  <c r="D152" i="1"/>
  <c r="C152" i="1"/>
  <c r="D151" i="1"/>
  <c r="H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84" i="1" l="1"/>
  <c r="E326" i="9"/>
  <c r="B326" i="9" s="1"/>
  <c r="E37" i="9"/>
  <c r="B37" i="9" s="1"/>
  <c r="E320" i="9"/>
  <c r="B320" i="9" s="1"/>
  <c r="E35" i="6"/>
  <c r="H1463" i="1"/>
  <c r="E36" i="9"/>
  <c r="B36" i="9" s="1"/>
  <c r="E327" i="9"/>
  <c r="E324" i="9"/>
  <c r="B324" i="9" s="1"/>
  <c r="H1462" i="1"/>
  <c r="H1681" i="1"/>
  <c r="G1681" i="1"/>
  <c r="I41" i="3"/>
  <c r="H1682" i="1"/>
  <c r="G1605" i="1"/>
  <c r="G1613" i="1"/>
  <c r="H1594" i="1"/>
  <c r="G1612" i="1"/>
  <c r="G1593" i="1"/>
  <c r="H1610" i="1"/>
  <c r="C1604" i="1"/>
  <c r="H1604" i="1" s="1"/>
  <c r="C1585" i="1"/>
  <c r="H1585" i="1" s="1"/>
  <c r="G1588" i="1"/>
  <c r="H1586" i="1"/>
  <c r="H1602" i="1"/>
  <c r="H1584" i="1"/>
  <c r="G1400" i="1"/>
  <c r="G1390" i="1"/>
  <c r="G1388" i="1"/>
  <c r="G1387" i="1"/>
  <c r="G1385" i="1"/>
  <c r="H1383" i="1"/>
  <c r="G1263" i="1"/>
  <c r="D1260" i="1"/>
  <c r="H1260" i="1" s="1"/>
  <c r="H1262" i="1"/>
  <c r="E178" i="5"/>
  <c r="D1182" i="1" s="1"/>
  <c r="H1182" i="1" s="1"/>
  <c r="G1185" i="1"/>
  <c r="G636" i="1"/>
  <c r="G415" i="1"/>
  <c r="G414" i="1"/>
  <c r="E648" i="4"/>
  <c r="D642" i="1" s="1"/>
  <c r="E294" i="9"/>
  <c r="B294" i="9" s="1"/>
  <c r="G839" i="1"/>
  <c r="G737" i="1"/>
  <c r="G734" i="1"/>
  <c r="G731" i="1"/>
  <c r="F239" i="9"/>
  <c r="B239" i="9" s="1"/>
  <c r="G727" i="1"/>
  <c r="B237" i="9"/>
  <c r="E296" i="9"/>
  <c r="B296" i="9" s="1"/>
  <c r="G648" i="1"/>
  <c r="G646" i="1"/>
  <c r="G649" i="1"/>
  <c r="F656" i="4"/>
  <c r="H645" i="1"/>
  <c r="G388" i="1"/>
  <c r="E373" i="4"/>
  <c r="D368" i="1" s="1"/>
  <c r="H368" i="1" s="1"/>
  <c r="G375" i="1"/>
  <c r="F379" i="4"/>
  <c r="G368" i="1"/>
  <c r="G374" i="1"/>
  <c r="G361" i="1"/>
  <c r="G364" i="1"/>
  <c r="E361" i="4"/>
  <c r="D356" i="1" s="1"/>
  <c r="G302" i="1"/>
  <c r="G301" i="1"/>
  <c r="G423" i="1"/>
  <c r="G298" i="1"/>
  <c r="G421" i="1"/>
  <c r="G422" i="1"/>
  <c r="E647" i="4"/>
  <c r="D641" i="1" s="1"/>
  <c r="F426" i="4"/>
  <c r="G83" i="1"/>
  <c r="G265" i="1"/>
  <c r="F269" i="4"/>
  <c r="G266" i="1"/>
  <c r="G215" i="1"/>
  <c r="G212" i="1"/>
  <c r="E202" i="4"/>
  <c r="D198" i="1" s="1"/>
  <c r="G213" i="1"/>
  <c r="G195" i="1"/>
  <c r="F244" i="9"/>
  <c r="B244" i="9" s="1"/>
  <c r="F194" i="4"/>
  <c r="E55" i="9"/>
  <c r="B55" i="9" s="1"/>
  <c r="G192" i="1"/>
  <c r="G190" i="1"/>
  <c r="F241" i="9"/>
  <c r="B241" i="9" s="1"/>
  <c r="G184" i="1"/>
  <c r="G183" i="1"/>
  <c r="B240" i="9"/>
  <c r="G182" i="1"/>
  <c r="E52" i="9"/>
  <c r="B52" i="9" s="1"/>
  <c r="G181" i="1"/>
  <c r="F238" i="9"/>
  <c r="B238" i="9" s="1"/>
  <c r="E51" i="9"/>
  <c r="B51" i="9" s="1"/>
  <c r="E50" i="9"/>
  <c r="B50" i="9" s="1"/>
  <c r="G178" i="1"/>
  <c r="G177" i="1"/>
  <c r="G176" i="1"/>
  <c r="G174" i="1"/>
  <c r="G175" i="1"/>
  <c r="G170" i="1"/>
  <c r="G169" i="1"/>
  <c r="G166" i="1"/>
  <c r="G167" i="1"/>
  <c r="E164" i="4"/>
  <c r="D160" i="1" s="1"/>
  <c r="H165" i="1"/>
  <c r="G164" i="1"/>
  <c r="G163" i="1"/>
  <c r="F165" i="4"/>
  <c r="E153" i="4"/>
  <c r="D149" i="1" s="1"/>
  <c r="G158" i="1"/>
  <c r="E48" i="9"/>
  <c r="B48" i="9" s="1"/>
  <c r="G155" i="1"/>
  <c r="H149" i="1"/>
  <c r="G149" i="1"/>
  <c r="G151" i="1"/>
  <c r="G132" i="1"/>
  <c r="E134" i="4"/>
  <c r="D130" i="1" s="1"/>
  <c r="F134" i="4"/>
  <c r="G131" i="1"/>
  <c r="G124" i="1"/>
  <c r="G123" i="1"/>
  <c r="G122" i="1"/>
  <c r="G81" i="1"/>
  <c r="F83" i="4"/>
  <c r="G79" i="1"/>
  <c r="E49" i="4"/>
  <c r="D45" i="1" s="1"/>
  <c r="G74" i="1"/>
  <c r="G73" i="1"/>
  <c r="H1392" i="1"/>
  <c r="G1340" i="1"/>
  <c r="H1306" i="1"/>
  <c r="H1300" i="1"/>
  <c r="G1300" i="1"/>
  <c r="G1301" i="1"/>
  <c r="E335" i="9"/>
  <c r="B335" i="9" s="1"/>
  <c r="H1292" i="1"/>
  <c r="H1261" i="1"/>
  <c r="E255" i="5"/>
  <c r="D1259" i="1" s="1"/>
  <c r="G1259" i="1" s="1"/>
  <c r="F260" i="5"/>
  <c r="G1264" i="1"/>
  <c r="G1266" i="1"/>
  <c r="H1256" i="1"/>
  <c r="G1257" i="1"/>
  <c r="E340" i="9"/>
  <c r="B340" i="9" s="1"/>
  <c r="H1184" i="1"/>
  <c r="F171" i="5"/>
  <c r="G1177" i="1"/>
  <c r="H1166" i="1"/>
  <c r="E312" i="9"/>
  <c r="B312" i="9" s="1"/>
  <c r="G1164" i="1"/>
  <c r="E307" i="9"/>
  <c r="B307" i="9" s="1"/>
  <c r="G1092" i="1"/>
  <c r="G1090" i="1"/>
  <c r="G1087" i="1"/>
  <c r="F82" i="5"/>
  <c r="G1089" i="1"/>
  <c r="E70" i="5"/>
  <c r="F341" i="9"/>
  <c r="B341" i="9" s="1"/>
  <c r="H1076" i="1"/>
  <c r="H1070" i="1"/>
  <c r="H1069" i="1"/>
  <c r="F63" i="5"/>
  <c r="G1059" i="1"/>
  <c r="H1057" i="1"/>
  <c r="G1016" i="1"/>
  <c r="G1050" i="1"/>
  <c r="F45" i="5"/>
  <c r="H1055" i="1"/>
  <c r="H1045" i="1"/>
  <c r="H1040" i="1"/>
  <c r="G1041" i="1"/>
  <c r="H1033" i="1"/>
  <c r="H1027" i="1"/>
  <c r="G1026" i="1"/>
  <c r="H1024" i="1"/>
  <c r="H1025" i="1"/>
  <c r="G1023" i="1"/>
  <c r="H1018" i="1"/>
  <c r="G1013" i="1"/>
  <c r="F236" i="9"/>
  <c r="I34" i="3"/>
  <c r="D1555" i="1"/>
  <c r="H34" i="3"/>
  <c r="C1555" i="1"/>
  <c r="G1555" i="1" s="1"/>
  <c r="B236" i="9"/>
  <c r="E329" i="9"/>
  <c r="B329" i="9" s="1"/>
  <c r="H1052" i="1"/>
  <c r="H1287" i="1"/>
  <c r="G1287" i="1"/>
  <c r="H1305" i="1"/>
  <c r="G1305" i="1"/>
  <c r="G1280" i="1"/>
  <c r="H1284" i="1"/>
  <c r="G1284" i="1"/>
  <c r="G1291" i="1"/>
  <c r="G1298" i="1"/>
  <c r="H1302" i="1"/>
  <c r="G1302" i="1"/>
  <c r="G1309" i="1"/>
  <c r="G1316" i="1"/>
  <c r="G1327" i="1"/>
  <c r="G1334" i="1"/>
  <c r="G1345" i="1"/>
  <c r="G1352" i="1"/>
  <c r="G1363" i="1"/>
  <c r="H1402" i="1"/>
  <c r="H1414" i="1"/>
  <c r="H1426" i="1"/>
  <c r="H1438" i="1"/>
  <c r="H1450" i="1"/>
  <c r="D536" i="4"/>
  <c r="F542" i="4"/>
  <c r="G1475" i="1"/>
  <c r="H1475" i="1"/>
  <c r="G1493" i="1"/>
  <c r="H1493" i="1"/>
  <c r="J1549" i="1"/>
  <c r="G1549" i="1"/>
  <c r="I1549" i="1" s="1"/>
  <c r="H1281" i="1"/>
  <c r="G1281" i="1"/>
  <c r="H1299" i="1"/>
  <c r="G1299" i="1"/>
  <c r="H1480" i="1"/>
  <c r="G1480" i="1"/>
  <c r="H1498" i="1"/>
  <c r="G1498" i="1"/>
  <c r="I1546" i="1"/>
  <c r="H1556" i="1"/>
  <c r="G1556" i="1"/>
  <c r="H1583" i="1"/>
  <c r="G1583" i="1"/>
  <c r="H1599" i="1"/>
  <c r="G1599" i="1"/>
  <c r="G1285" i="1"/>
  <c r="G1292" i="1"/>
  <c r="H1296" i="1"/>
  <c r="G1296" i="1"/>
  <c r="G1303" i="1"/>
  <c r="G1310" i="1"/>
  <c r="H1314" i="1"/>
  <c r="G1314" i="1"/>
  <c r="G1321" i="1"/>
  <c r="G1328" i="1"/>
  <c r="G1339" i="1"/>
  <c r="G1346" i="1"/>
  <c r="G1357" i="1"/>
  <c r="H1375" i="1"/>
  <c r="H1387" i="1"/>
  <c r="H1399" i="1"/>
  <c r="J1553" i="1"/>
  <c r="G1553" i="1"/>
  <c r="H1293" i="1"/>
  <c r="G1293" i="1"/>
  <c r="H1311" i="1"/>
  <c r="G1311" i="1"/>
  <c r="I1557" i="1"/>
  <c r="J1568" i="1"/>
  <c r="G1568" i="1"/>
  <c r="H1473" i="1"/>
  <c r="G1473" i="1"/>
  <c r="H1486" i="1"/>
  <c r="G1486" i="1"/>
  <c r="G1279" i="1"/>
  <c r="H1290" i="1"/>
  <c r="G1290" i="1"/>
  <c r="G1297" i="1"/>
  <c r="H1308" i="1"/>
  <c r="G1308" i="1"/>
  <c r="G1315" i="1"/>
  <c r="G1333" i="1"/>
  <c r="G1351" i="1"/>
  <c r="G1369" i="1"/>
  <c r="H1510" i="1"/>
  <c r="G1510" i="1"/>
  <c r="G1487" i="1"/>
  <c r="H1487" i="1"/>
  <c r="H1587" i="1"/>
  <c r="G1587" i="1"/>
  <c r="H1603" i="1"/>
  <c r="G1603" i="1"/>
  <c r="H1619" i="1"/>
  <c r="G1619" i="1"/>
  <c r="D648" i="4"/>
  <c r="F427" i="4"/>
  <c r="G1490" i="1"/>
  <c r="G1505" i="1"/>
  <c r="H1509" i="1"/>
  <c r="G1509" i="1"/>
  <c r="G1517" i="1"/>
  <c r="G1526" i="1"/>
  <c r="G1535" i="1"/>
  <c r="H1540" i="1"/>
  <c r="J1543" i="1"/>
  <c r="G1543" i="1"/>
  <c r="I1543" i="1" s="1"/>
  <c r="H1566" i="1"/>
  <c r="I1566" i="1" s="1"/>
  <c r="H1643" i="1"/>
  <c r="G1643" i="1"/>
  <c r="H1659" i="1"/>
  <c r="G1659" i="1"/>
  <c r="H1675" i="1"/>
  <c r="G1675" i="1"/>
  <c r="F35" i="6"/>
  <c r="H28" i="3"/>
  <c r="H1522" i="1"/>
  <c r="H1531" i="1"/>
  <c r="H1549" i="1"/>
  <c r="J1560" i="1"/>
  <c r="H1560" i="1"/>
  <c r="H1576" i="1"/>
  <c r="G1576" i="1"/>
  <c r="I1576" i="1" s="1"/>
  <c r="H1627" i="1"/>
  <c r="G1627" i="1"/>
  <c r="D164" i="4"/>
  <c r="F178" i="4"/>
  <c r="H1615" i="1"/>
  <c r="G1615" i="1"/>
  <c r="E125" i="4"/>
  <c r="E6" i="4" s="1"/>
  <c r="F129" i="4"/>
  <c r="D274" i="5"/>
  <c r="D251" i="5" s="1"/>
  <c r="F277" i="5"/>
  <c r="F114" i="6"/>
  <c r="H30" i="3"/>
  <c r="D45" i="8"/>
  <c r="C1628" i="1"/>
  <c r="H1476" i="1"/>
  <c r="H1494" i="1"/>
  <c r="H1506" i="1"/>
  <c r="G1506" i="1"/>
  <c r="G1522" i="1"/>
  <c r="G1531" i="1"/>
  <c r="J1541" i="1"/>
  <c r="G1541" i="1"/>
  <c r="H1557" i="1"/>
  <c r="G1560" i="1"/>
  <c r="J1573" i="1"/>
  <c r="H1573" i="1"/>
  <c r="H1639" i="1"/>
  <c r="G1639" i="1"/>
  <c r="H1655" i="1"/>
  <c r="G1655" i="1"/>
  <c r="H1671" i="1"/>
  <c r="G1671" i="1"/>
  <c r="F7" i="4"/>
  <c r="D221" i="4"/>
  <c r="F222" i="4"/>
  <c r="D360" i="4"/>
  <c r="F361" i="4"/>
  <c r="E535" i="4"/>
  <c r="G1484" i="1"/>
  <c r="G1523" i="1"/>
  <c r="G1532" i="1"/>
  <c r="J1547" i="1"/>
  <c r="G1547" i="1"/>
  <c r="H1623" i="1"/>
  <c r="G1623"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H1491" i="1"/>
  <c r="H1502" i="1"/>
  <c r="H1514" i="1"/>
  <c r="H1519" i="1"/>
  <c r="H1528" i="1"/>
  <c r="H1541" i="1"/>
  <c r="J1558" i="1"/>
  <c r="H1558" i="1"/>
  <c r="G1573" i="1"/>
  <c r="I1573" i="1" s="1"/>
  <c r="G1577" i="1"/>
  <c r="H1595" i="1"/>
  <c r="G1595" i="1"/>
  <c r="H1611" i="1"/>
  <c r="G1611" i="1"/>
  <c r="H1503" i="1"/>
  <c r="G1503" i="1"/>
  <c r="H1515" i="1"/>
  <c r="G1515" i="1"/>
  <c r="I1561" i="1"/>
  <c r="H1635" i="1"/>
  <c r="G1635" i="1"/>
  <c r="H1651" i="1"/>
  <c r="G1651" i="1"/>
  <c r="H1667" i="1"/>
  <c r="G1667" i="1"/>
  <c r="H1683" i="1"/>
  <c r="G1683" i="1"/>
  <c r="D49" i="4"/>
  <c r="G24" i="9"/>
  <c r="H24" i="9"/>
  <c r="D152" i="4"/>
  <c r="F153" i="4"/>
  <c r="H1488" i="1"/>
  <c r="G1519" i="1"/>
  <c r="G1528" i="1"/>
  <c r="G1558" i="1"/>
  <c r="H1574" i="1"/>
  <c r="G1574" i="1"/>
  <c r="D44" i="8"/>
  <c r="J1545" i="1"/>
  <c r="G1545" i="1"/>
  <c r="I1545" i="1" s="1"/>
  <c r="H1591" i="1"/>
  <c r="G1591" i="1"/>
  <c r="H1607" i="1"/>
  <c r="G1607" i="1"/>
  <c r="D354" i="4"/>
  <c r="F355" i="4"/>
  <c r="G316" i="9"/>
  <c r="D147" i="5"/>
  <c r="G315" i="9"/>
  <c r="F150" i="5"/>
  <c r="H1500" i="1"/>
  <c r="G1500" i="1"/>
  <c r="G1508" i="1"/>
  <c r="H1512" i="1"/>
  <c r="G1512" i="1"/>
  <c r="H1525" i="1"/>
  <c r="H1534" i="1"/>
  <c r="H1553" i="1"/>
  <c r="J1562" i="1"/>
  <c r="H1562" i="1"/>
  <c r="I1562" i="1" s="1"/>
  <c r="H1568" i="1"/>
  <c r="J1575" i="1"/>
  <c r="H1575" i="1"/>
  <c r="I1575" i="1" s="1"/>
  <c r="H1631" i="1"/>
  <c r="G1631" i="1"/>
  <c r="H1647" i="1"/>
  <c r="G1647" i="1"/>
  <c r="H1663" i="1"/>
  <c r="G1663" i="1"/>
  <c r="H1679" i="1"/>
  <c r="G1679" i="1"/>
  <c r="D43" i="4"/>
  <c r="D308" i="4"/>
  <c r="H316" i="9"/>
  <c r="E147" i="5"/>
  <c r="D1152" i="1" s="1"/>
  <c r="H315" i="9"/>
  <c r="B280" i="9"/>
  <c r="B287" i="9"/>
  <c r="D262" i="4"/>
  <c r="D88" i="5"/>
  <c r="F322" i="4"/>
  <c r="E314" i="9"/>
  <c r="B314" i="9" s="1"/>
  <c r="G338" i="9"/>
  <c r="E338" i="9" s="1"/>
  <c r="B338" i="9" s="1"/>
  <c r="F203" i="5"/>
  <c r="F50" i="6"/>
  <c r="D82" i="4"/>
  <c r="E12" i="5"/>
  <c r="F12" i="5" s="1"/>
  <c r="E88" i="5"/>
  <c r="F252" i="5"/>
  <c r="B277" i="9"/>
  <c r="B281" i="9"/>
  <c r="D141" i="6"/>
  <c r="F278" i="4"/>
  <c r="D466" i="4"/>
  <c r="F607" i="4"/>
  <c r="G156" i="9"/>
  <c r="E156" i="9" s="1"/>
  <c r="B156" i="9" s="1"/>
  <c r="F5" i="6"/>
  <c r="E44" i="9"/>
  <c r="B44" i="9" s="1"/>
  <c r="D431" i="4"/>
  <c r="E522" i="4"/>
  <c r="D516" i="1" s="1"/>
  <c r="F598" i="4"/>
  <c r="D597" i="4"/>
  <c r="F118" i="6"/>
  <c r="B282" i="9"/>
  <c r="D584" i="4"/>
  <c r="G336" i="9"/>
  <c r="D177" i="5"/>
  <c r="G337" i="9"/>
  <c r="E337" i="9" s="1"/>
  <c r="B337" i="9" s="1"/>
  <c r="F197" i="5"/>
  <c r="E5" i="6"/>
  <c r="D647" i="4"/>
  <c r="F497" i="4"/>
  <c r="D7" i="5"/>
  <c r="H336" i="9"/>
  <c r="E177" i="5"/>
  <c r="E38" i="7"/>
  <c r="G1518" i="1"/>
  <c r="G1521" i="1"/>
  <c r="G1524" i="1"/>
  <c r="G1527" i="1"/>
  <c r="G1530" i="1"/>
  <c r="G1533" i="1"/>
  <c r="G1536" i="1"/>
  <c r="D629" i="4"/>
  <c r="F178" i="5"/>
  <c r="D5" i="7"/>
  <c r="B232" i="9"/>
  <c r="B268" i="9"/>
  <c r="E6" i="7"/>
  <c r="G179" i="9"/>
  <c r="E179" i="9" s="1"/>
  <c r="B179" i="9" s="1"/>
  <c r="G189" i="9"/>
  <c r="E189" i="9" s="1"/>
  <c r="B189" i="9" s="1"/>
  <c r="G207" i="9"/>
  <c r="E207" i="9" s="1"/>
  <c r="G214" i="9"/>
  <c r="E214" i="9" s="1"/>
  <c r="B214" i="9" s="1"/>
  <c r="G221" i="9"/>
  <c r="E221" i="9" s="1"/>
  <c r="B221" i="9" s="1"/>
  <c r="B252" i="9"/>
  <c r="B288" i="9"/>
  <c r="H308" i="9"/>
  <c r="E308" i="9" s="1"/>
  <c r="B308" i="9" s="1"/>
  <c r="F13" i="5"/>
  <c r="I10" i="9"/>
  <c r="G176" i="9"/>
  <c r="E176" i="9" s="1"/>
  <c r="B176" i="9" s="1"/>
  <c r="H179" i="9"/>
  <c r="G182" i="9"/>
  <c r="E182" i="9" s="1"/>
  <c r="B182" i="9" s="1"/>
  <c r="G193" i="9"/>
  <c r="E193" i="9" s="1"/>
  <c r="B193" i="9" s="1"/>
  <c r="G200" i="9"/>
  <c r="E200" i="9" s="1"/>
  <c r="B200" i="9" s="1"/>
  <c r="B255" i="9"/>
  <c r="B291" i="9"/>
  <c r="H314" i="9"/>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F281" i="9"/>
  <c r="G300" i="9"/>
  <c r="E300" i="9" s="1"/>
  <c r="B300" i="9" s="1"/>
  <c r="E321" i="9"/>
  <c r="B321" i="9" s="1"/>
  <c r="G180" i="9"/>
  <c r="G187" i="9"/>
  <c r="E187" i="9" s="1"/>
  <c r="B187" i="9" s="1"/>
  <c r="G194" i="9"/>
  <c r="E194" i="9" s="1"/>
  <c r="B194" i="9" s="1"/>
  <c r="G205" i="9"/>
  <c r="E205" i="9" s="1"/>
  <c r="B205" i="9" s="1"/>
  <c r="B243" i="9"/>
  <c r="B279" i="9"/>
  <c r="D119" i="5"/>
  <c r="D69" i="5"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66" i="9"/>
  <c r="B266" i="9" s="1"/>
  <c r="G310" i="9"/>
  <c r="E310" i="9" s="1"/>
  <c r="B310" i="9" s="1"/>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E339" i="9"/>
  <c r="B339" i="9" s="1"/>
  <c r="E31" i="9"/>
  <c r="B31"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B60" i="9"/>
  <c r="B96" i="9"/>
  <c r="B132" i="9"/>
  <c r="B168" i="9"/>
  <c r="G185" i="9"/>
  <c r="E185" i="9" s="1"/>
  <c r="B185" i="9" s="1"/>
  <c r="G196" i="9"/>
  <c r="E196" i="9" s="1"/>
  <c r="B196" i="9" s="1"/>
  <c r="G203" i="9"/>
  <c r="E203" i="9" s="1"/>
  <c r="B203" i="9" s="1"/>
  <c r="M228" i="9"/>
  <c r="F254" i="9"/>
  <c r="B254" i="9" s="1"/>
  <c r="F290" i="9"/>
  <c r="B290" i="9" s="1"/>
  <c r="I28" i="3" l="1"/>
  <c r="D1431" i="1"/>
  <c r="G1604" i="1"/>
  <c r="G1585" i="1"/>
  <c r="H19" i="9"/>
  <c r="E19" i="9" s="1"/>
  <c r="B19" i="9" s="1"/>
  <c r="F255" i="5"/>
  <c r="G1260" i="1"/>
  <c r="G1182" i="1"/>
  <c r="E24" i="9"/>
  <c r="B24" i="9" s="1"/>
  <c r="B207" i="9"/>
  <c r="E360" i="4"/>
  <c r="F373" i="4"/>
  <c r="H356" i="1"/>
  <c r="G356" i="1"/>
  <c r="F202" i="4"/>
  <c r="H198" i="1"/>
  <c r="G198" i="1"/>
  <c r="E152" i="4"/>
  <c r="D148" i="1" s="1"/>
  <c r="H130" i="1"/>
  <c r="G130" i="1"/>
  <c r="E336" i="9"/>
  <c r="B336" i="9" s="1"/>
  <c r="E251" i="5"/>
  <c r="I25" i="3" s="1"/>
  <c r="H1259" i="1"/>
  <c r="D1255" i="1"/>
  <c r="E315" i="9"/>
  <c r="B315" i="9" s="1"/>
  <c r="F70" i="5"/>
  <c r="D1075" i="1"/>
  <c r="H1555" i="1"/>
  <c r="H23" i="3"/>
  <c r="C1074" i="1"/>
  <c r="H31" i="3"/>
  <c r="C1537" i="1"/>
  <c r="C1622" i="1"/>
  <c r="I40" i="3"/>
  <c r="F647" i="4"/>
  <c r="C641" i="1"/>
  <c r="F308" i="4"/>
  <c r="D417" i="4"/>
  <c r="C303" i="1"/>
  <c r="K1481" i="9"/>
  <c r="G344" i="9"/>
  <c r="E344" i="9" s="1"/>
  <c r="B344" i="9" s="1"/>
  <c r="C1621" i="1"/>
  <c r="I39" i="3"/>
  <c r="I1560" i="1"/>
  <c r="F597" i="4"/>
  <c r="C591" i="1"/>
  <c r="F43" i="4"/>
  <c r="C39" i="1"/>
  <c r="G343" i="9"/>
  <c r="E343" i="9" s="1"/>
  <c r="F221" i="4"/>
  <c r="C217" i="1"/>
  <c r="E180" i="9"/>
  <c r="B180" i="9" s="1"/>
  <c r="F88" i="5"/>
  <c r="C1093" i="1"/>
  <c r="E430" i="4"/>
  <c r="F147" i="5"/>
  <c r="C1152" i="1"/>
  <c r="F49" i="4"/>
  <c r="C45" i="1"/>
  <c r="I1541" i="1"/>
  <c r="D299" i="4"/>
  <c r="H18" i="3"/>
  <c r="C148" i="1"/>
  <c r="E141" i="6"/>
  <c r="I27" i="3"/>
  <c r="D1401" i="1"/>
  <c r="H516" i="1"/>
  <c r="G516" i="1"/>
  <c r="H25" i="3"/>
  <c r="C1255" i="1"/>
  <c r="E316" i="9"/>
  <c r="B316" i="9" s="1"/>
  <c r="I1574" i="1"/>
  <c r="D6" i="4"/>
  <c r="F274" i="5"/>
  <c r="C1278" i="1"/>
  <c r="E5" i="7"/>
  <c r="D1539" i="1"/>
  <c r="D430" i="4"/>
  <c r="F431" i="4"/>
  <c r="C425" i="1"/>
  <c r="F262" i="4"/>
  <c r="C258" i="1"/>
  <c r="E418" i="4"/>
  <c r="D413" i="1" s="1"/>
  <c r="D355" i="1"/>
  <c r="I1553" i="1"/>
  <c r="F228" i="9"/>
  <c r="E69" i="5"/>
  <c r="D1093" i="1"/>
  <c r="F354" i="4"/>
  <c r="C349" i="1"/>
  <c r="I1558" i="1"/>
  <c r="F125" i="4"/>
  <c r="D121" i="1"/>
  <c r="F648" i="4"/>
  <c r="C642" i="1"/>
  <c r="D176" i="5"/>
  <c r="F177" i="5"/>
  <c r="H24" i="3"/>
  <c r="C1181" i="1"/>
  <c r="E7" i="5"/>
  <c r="F7" i="5" s="1"/>
  <c r="D1017" i="1"/>
  <c r="E422" i="4"/>
  <c r="I17" i="3"/>
  <c r="D2" i="1"/>
  <c r="D1571" i="1"/>
  <c r="I35" i="3"/>
  <c r="F82" i="4"/>
  <c r="C78" i="1"/>
  <c r="F119" i="5"/>
  <c r="C1124" i="1"/>
  <c r="G346" i="9"/>
  <c r="E346" i="9" s="1"/>
  <c r="H33" i="3"/>
  <c r="C1538" i="1"/>
  <c r="I24" i="3"/>
  <c r="D1181" i="1"/>
  <c r="F584" i="4"/>
  <c r="C578" i="1"/>
  <c r="D535" i="4"/>
  <c r="F536" i="4"/>
  <c r="C530" i="1"/>
  <c r="F360" i="4"/>
  <c r="D418" i="4"/>
  <c r="C355" i="1"/>
  <c r="F466" i="4"/>
  <c r="C460" i="1"/>
  <c r="D529" i="1"/>
  <c r="I1568" i="1"/>
  <c r="F629" i="4"/>
  <c r="C623" i="1"/>
  <c r="D6" i="5"/>
  <c r="H22" i="3"/>
  <c r="C1012" i="1"/>
  <c r="H1628" i="1"/>
  <c r="G1628" i="1"/>
  <c r="F164" i="4"/>
  <c r="C160" i="1"/>
  <c r="E417" i="4"/>
  <c r="D412" i="1" s="1"/>
  <c r="H1431" i="1" l="1"/>
  <c r="G1431" i="1"/>
  <c r="F251" i="5"/>
  <c r="E176" i="5"/>
  <c r="D1180" i="1" s="1"/>
  <c r="E299" i="4"/>
  <c r="E300" i="4" s="1"/>
  <c r="D296" i="1" s="1"/>
  <c r="I18" i="3"/>
  <c r="F152" i="4"/>
  <c r="H1075" i="1"/>
  <c r="G1075" i="1"/>
  <c r="H425" i="1"/>
  <c r="G425" i="1"/>
  <c r="G45" i="1"/>
  <c r="H45" i="1"/>
  <c r="E342" i="9"/>
  <c r="B343" i="9"/>
  <c r="G39" i="1"/>
  <c r="H39" i="1"/>
  <c r="H641" i="1"/>
  <c r="G641" i="1"/>
  <c r="G1152" i="1"/>
  <c r="H1152" i="1"/>
  <c r="G1124" i="1"/>
  <c r="H1124" i="1"/>
  <c r="H530" i="1"/>
  <c r="G530" i="1"/>
  <c r="G1539" i="1"/>
  <c r="H1539" i="1"/>
  <c r="G1401" i="1"/>
  <c r="H1401" i="1"/>
  <c r="H9" i="3"/>
  <c r="H591" i="1"/>
  <c r="G591" i="1"/>
  <c r="H1017" i="1"/>
  <c r="G1017" i="1"/>
  <c r="F430" i="4"/>
  <c r="D639" i="4"/>
  <c r="C424" i="1"/>
  <c r="G299" i="9"/>
  <c r="C1011" i="1"/>
  <c r="I33" i="3"/>
  <c r="D1538" i="1"/>
  <c r="G1538" i="1" s="1"/>
  <c r="C1180" i="1"/>
  <c r="I23" i="3"/>
  <c r="D1074" i="1"/>
  <c r="G1074" i="1" s="1"/>
  <c r="H1278" i="1"/>
  <c r="G1278" i="1"/>
  <c r="I31" i="3"/>
  <c r="D1537" i="1"/>
  <c r="H1537" i="1" s="1"/>
  <c r="H1093" i="1"/>
  <c r="G1093" i="1"/>
  <c r="H642" i="1"/>
  <c r="G642" i="1"/>
  <c r="B228" i="9"/>
  <c r="G355" i="1"/>
  <c r="H355" i="1"/>
  <c r="F418" i="4"/>
  <c r="C413" i="1"/>
  <c r="G1181" i="1"/>
  <c r="H1181" i="1"/>
  <c r="G78" i="1"/>
  <c r="H78" i="1"/>
  <c r="H1622" i="1"/>
  <c r="G1622" i="1"/>
  <c r="D640" i="4"/>
  <c r="F535" i="4"/>
  <c r="C529" i="1"/>
  <c r="H578" i="1"/>
  <c r="G578" i="1"/>
  <c r="G1571" i="1"/>
  <c r="H1571" i="1"/>
  <c r="F6" i="4"/>
  <c r="D422" i="4"/>
  <c r="D300" i="4"/>
  <c r="H17" i="3"/>
  <c r="C2" i="1"/>
  <c r="H148" i="1"/>
  <c r="G148" i="1"/>
  <c r="H1621" i="1"/>
  <c r="G1621" i="1"/>
  <c r="H11" i="3"/>
  <c r="F141" i="6"/>
  <c r="B346" i="9"/>
  <c r="E345" i="9"/>
  <c r="I10" i="3" s="1"/>
  <c r="E639" i="4"/>
  <c r="D633" i="1" s="1"/>
  <c r="D424" i="1"/>
  <c r="H121" i="1"/>
  <c r="G121" i="1"/>
  <c r="H217" i="1"/>
  <c r="G217" i="1"/>
  <c r="G348" i="9"/>
  <c r="E348" i="9" s="1"/>
  <c r="H460" i="1"/>
  <c r="G460" i="1"/>
  <c r="E6" i="5"/>
  <c r="G306" i="9" s="1"/>
  <c r="E306" i="9" s="1"/>
  <c r="B306" i="9" s="1"/>
  <c r="I22" i="3"/>
  <c r="D1012" i="1"/>
  <c r="H1012" i="1" s="1"/>
  <c r="H349" i="1"/>
  <c r="G349" i="1"/>
  <c r="H623" i="1"/>
  <c r="G623" i="1"/>
  <c r="H160" i="1"/>
  <c r="G160" i="1"/>
  <c r="E640" i="4"/>
  <c r="D634" i="1" s="1"/>
  <c r="H258" i="1"/>
  <c r="G258" i="1"/>
  <c r="H1255" i="1"/>
  <c r="G1255" i="1"/>
  <c r="D301" i="4"/>
  <c r="D423" i="4"/>
  <c r="C295" i="1"/>
  <c r="H303" i="1"/>
  <c r="G303" i="1"/>
  <c r="H1538" i="1"/>
  <c r="E643" i="4"/>
  <c r="D417" i="1"/>
  <c r="F417" i="4"/>
  <c r="C412" i="1"/>
  <c r="F69" i="5"/>
  <c r="G1537" i="1" l="1"/>
  <c r="F176" i="5"/>
  <c r="E301" i="4"/>
  <c r="D297" i="1" s="1"/>
  <c r="F299" i="4"/>
  <c r="D295" i="1"/>
  <c r="G295" i="1" s="1"/>
  <c r="E423" i="4"/>
  <c r="E425" i="4" s="1"/>
  <c r="D420" i="1" s="1"/>
  <c r="F300" i="4"/>
  <c r="C296" i="1"/>
  <c r="D643" i="4"/>
  <c r="F422" i="4"/>
  <c r="D424" i="4"/>
  <c r="C417" i="1"/>
  <c r="G1012" i="1"/>
  <c r="G1180" i="1"/>
  <c r="H1180" i="1"/>
  <c r="K3" i="9"/>
  <c r="N3" i="9"/>
  <c r="I11" i="3"/>
  <c r="F6" i="5"/>
  <c r="H413" i="1"/>
  <c r="G413" i="1"/>
  <c r="H529" i="1"/>
  <c r="G529" i="1"/>
  <c r="F301" i="4"/>
  <c r="C297" i="1"/>
  <c r="D637" i="1"/>
  <c r="B348" i="9"/>
  <c r="E347" i="9"/>
  <c r="I9" i="3" s="1"/>
  <c r="H424" i="1"/>
  <c r="G424" i="1"/>
  <c r="H299" i="9"/>
  <c r="E299" i="9" s="1"/>
  <c r="D1011" i="1"/>
  <c r="H8" i="3" s="1"/>
  <c r="H1074" i="1"/>
  <c r="H412" i="1"/>
  <c r="G412" i="1"/>
  <c r="D644" i="4"/>
  <c r="D425" i="4"/>
  <c r="C418" i="1"/>
  <c r="G20" i="9"/>
  <c r="G2" i="1"/>
  <c r="H2" i="1"/>
  <c r="F640" i="4"/>
  <c r="C634" i="1"/>
  <c r="F639" i="4"/>
  <c r="C633" i="1"/>
  <c r="H295" i="1" l="1"/>
  <c r="F423" i="4"/>
  <c r="E644" i="4"/>
  <c r="E645" i="4" s="1"/>
  <c r="D639" i="1" s="1"/>
  <c r="E424" i="4"/>
  <c r="D419" i="1" s="1"/>
  <c r="H20" i="9"/>
  <c r="E20" i="9" s="1"/>
  <c r="B20" i="9" s="1"/>
  <c r="D418" i="1"/>
  <c r="G418" i="1" s="1"/>
  <c r="M3" i="9"/>
  <c r="F425" i="4"/>
  <c r="C420" i="1"/>
  <c r="D646" i="4"/>
  <c r="C638" i="1"/>
  <c r="B299" i="9"/>
  <c r="H417" i="1"/>
  <c r="G417" i="1"/>
  <c r="C419" i="1"/>
  <c r="H633" i="1"/>
  <c r="G633" i="1"/>
  <c r="H634" i="1"/>
  <c r="G634" i="1"/>
  <c r="G1011" i="1"/>
  <c r="H297" i="1"/>
  <c r="G297" i="1"/>
  <c r="H1011" i="1"/>
  <c r="D645" i="4"/>
  <c r="F643" i="4"/>
  <c r="C637" i="1"/>
  <c r="H296" i="1"/>
  <c r="G296" i="1"/>
  <c r="F644" i="4" l="1"/>
  <c r="H418" i="1"/>
  <c r="D638" i="1"/>
  <c r="H638" i="1" s="1"/>
  <c r="E646" i="4"/>
  <c r="E649" i="4" s="1"/>
  <c r="I19" i="3" s="1"/>
  <c r="F424" i="4"/>
  <c r="D650" i="4"/>
  <c r="F646" i="4"/>
  <c r="C640" i="1"/>
  <c r="H420" i="1"/>
  <c r="G420" i="1"/>
  <c r="F645" i="4"/>
  <c r="D649" i="4"/>
  <c r="C639" i="1"/>
  <c r="H419" i="1"/>
  <c r="G419" i="1"/>
  <c r="H637" i="1"/>
  <c r="G637" i="1"/>
  <c r="H334" i="9"/>
  <c r="G334" i="9"/>
  <c r="D643" i="1" l="1"/>
  <c r="D640" i="1"/>
  <c r="G640" i="1" s="1"/>
  <c r="E650" i="4"/>
  <c r="I20" i="3" s="1"/>
  <c r="G638" i="1"/>
  <c r="E334" i="9"/>
  <c r="E298" i="9" s="1"/>
  <c r="I8" i="3" s="1"/>
  <c r="H639" i="1"/>
  <c r="G639" i="1"/>
  <c r="F649" i="4"/>
  <c r="H19" i="3"/>
  <c r="C643" i="1"/>
  <c r="G297" i="9"/>
  <c r="E297" i="9" s="1"/>
  <c r="B297" i="9" s="1"/>
  <c r="F650" i="4"/>
  <c r="H20" i="3"/>
  <c r="C644" i="1"/>
  <c r="H640" i="1" l="1"/>
  <c r="D644" i="1"/>
  <c r="H644" i="1" s="1"/>
  <c r="B334" i="9"/>
  <c r="H643" i="1"/>
  <c r="G643" i="1"/>
  <c r="H7" i="3"/>
  <c r="G644" i="1" l="1"/>
  <c r="J3" i="9"/>
  <c r="H295" i="9" l="1"/>
  <c r="G295" i="9"/>
  <c r="H18" i="9"/>
  <c r="G18" i="9"/>
  <c r="L293" i="9"/>
  <c r="F293" i="9" s="1"/>
  <c r="J17" i="9"/>
  <c r="M15" i="9"/>
  <c r="K12" i="9"/>
  <c r="J7" i="9"/>
  <c r="G17" i="9"/>
  <c r="I17" i="9"/>
  <c r="J10" i="9"/>
  <c r="J6" i="9"/>
  <c r="K5" i="9"/>
  <c r="K11" i="9"/>
  <c r="I6" i="9"/>
  <c r="M16" i="9"/>
  <c r="J9" i="9"/>
  <c r="H15" i="9"/>
  <c r="H17" i="9"/>
  <c r="K8" i="9"/>
  <c r="J11" i="9"/>
  <c r="I5" i="9"/>
  <c r="L15" i="9"/>
  <c r="J8" i="9"/>
  <c r="I11" i="9"/>
  <c r="L16" i="9"/>
  <c r="K7" i="9"/>
  <c r="K10" i="9"/>
  <c r="J5" i="9"/>
  <c r="K13" i="9"/>
  <c r="H16" i="9"/>
  <c r="H22" i="9"/>
  <c r="I13" i="9"/>
  <c r="I8" i="9"/>
  <c r="G16" i="9"/>
  <c r="G22" i="9"/>
  <c r="H21" i="9"/>
  <c r="G21" i="9"/>
  <c r="J13" i="9"/>
  <c r="I7" i="9"/>
  <c r="K9" i="9"/>
  <c r="K6" i="9"/>
  <c r="I12" i="9"/>
  <c r="J12" i="9"/>
  <c r="I9" i="9"/>
  <c r="G15" i="9"/>
  <c r="E295" i="9" l="1"/>
  <c r="B295" i="9" s="1"/>
  <c r="E18" i="9"/>
  <c r="B18" i="9" s="1"/>
  <c r="E10" i="9"/>
  <c r="B10" i="9" s="1"/>
  <c r="F15" i="9"/>
  <c r="E16" i="9"/>
  <c r="E9" i="9"/>
  <c r="B9" i="9" s="1"/>
  <c r="E15" i="9"/>
  <c r="E5" i="9"/>
  <c r="B5" i="9" s="1"/>
  <c r="E21" i="9"/>
  <c r="B21" i="9" s="1"/>
  <c r="E8" i="9"/>
  <c r="B8" i="9" s="1"/>
  <c r="E17" i="9"/>
  <c r="B17" i="9" s="1"/>
  <c r="B293" i="9"/>
  <c r="F23" i="9"/>
  <c r="E12" i="9"/>
  <c r="B12" i="9" s="1"/>
  <c r="E7" i="9"/>
  <c r="B7" i="9" s="1"/>
  <c r="E13" i="9"/>
  <c r="B13" i="9" s="1"/>
  <c r="E6" i="9"/>
  <c r="B6" i="9" s="1"/>
  <c r="E23" i="9"/>
  <c r="I7" i="3" s="1"/>
  <c r="F16" i="9"/>
  <c r="E11" i="9"/>
  <c r="B11" i="9" s="1"/>
  <c r="E22" i="9"/>
  <c r="B22" i="9" s="1"/>
  <c r="B15" i="9" l="1"/>
  <c r="B16" i="9"/>
  <c r="E14" i="9"/>
  <c r="I13" i="3" s="1"/>
  <c r="F14" i="9"/>
  <c r="F3" i="9" s="1"/>
  <c r="E4" i="9"/>
  <c r="E3" i="9" l="1"/>
</calcChain>
</file>

<file path=xl/sharedStrings.xml><?xml version="1.0" encoding="utf-8"?>
<sst xmlns="http://schemas.openxmlformats.org/spreadsheetml/2006/main" count="4733" uniqueCount="3656">
  <si>
    <t>Obveznik:</t>
  </si>
  <si>
    <t>23286 - INSTITUT ZA JAVNE FINANCIJE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</si>
  <si>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</si>
  <si>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</si>
  <si>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</si>
  <si>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</si>
  <si>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</si>
  <si>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</si>
  <si>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</si>
  <si>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</si>
  <si>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</si>
  <si>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</si>
  <si>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</si>
  <si>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</si>
  <si>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</si>
  <si>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</si>
  <si>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</si>
  <si>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</si>
  <si>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</si>
  <si>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</si>
  <si>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</si>
  <si>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</si>
  <si>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</si>
  <si>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</si>
  <si>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</si>
  <si>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</si>
  <si>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</si>
  <si>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</si>
  <si>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</si>
  <si>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</si>
  <si>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</si>
  <si>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</si>
  <si>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</si>
  <si>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</si>
  <si>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</si>
  <si>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</si>
  <si>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</si>
  <si>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</si>
  <si>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</si>
  <si>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</si>
  <si>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</si>
  <si>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</si>
  <si>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</si>
  <si>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</si>
  <si>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</si>
  <si>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</si>
  <si>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</si>
  <si>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</si>
  <si>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</si>
  <si>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</si>
  <si>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</si>
  <si>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</si>
  <si>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</si>
  <si>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</si>
  <si>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</si>
  <si>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</si>
  <si>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</si>
  <si>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</si>
  <si>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</si>
  <si>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</si>
  <si>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</si>
  <si>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</si>
  <si>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</si>
  <si>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</si>
  <si>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</si>
  <si>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</si>
  <si>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</si>
  <si>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</si>
  <si>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</si>
  <si>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</si>
  <si>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</si>
  <si>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</si>
  <si>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</si>
  <si>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</si>
  <si>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</si>
  <si>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</si>
  <si>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</si>
  <si>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</si>
  <si>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</si>
  <si>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</si>
  <si>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</si>
  <si>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</si>
  <si>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</si>
  <si>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</si>
  <si>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</si>
  <si>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</si>
  <si>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</si>
  <si>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</si>
  <si>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</si>
  <si>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</si>
  <si>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</si>
  <si>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</si>
  <si>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</si>
  <si>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</si>
  <si>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</si>
  <si>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</si>
  <si>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</si>
  <si>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</si>
  <si>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</si>
  <si>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</si>
  <si>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</si>
  <si>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</si>
  <si>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</si>
  <si>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</si>
  <si>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</si>
  <si>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</si>
  <si>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</si>
  <si>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</si>
  <si>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</si>
  <si>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</si>
  <si>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</si>
  <si>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</si>
  <si>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</si>
  <si>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</si>
  <si>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</si>
  <si>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</si>
  <si>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</si>
  <si>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</si>
  <si>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</si>
  <si>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</si>
  <si>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</si>
  <si>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</si>
  <si>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</si>
  <si>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</si>
  <si>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</si>
  <si>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</si>
  <si>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</si>
  <si>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</si>
  <si>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</si>
  <si>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</si>
  <si>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</si>
  <si>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</si>
  <si>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</si>
  <si>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</si>
  <si>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</si>
  <si>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</si>
  <si>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</si>
  <si>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</si>
  <si>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</si>
  <si>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</si>
  <si>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</si>
  <si>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</si>
  <si>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</si>
  <si>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</si>
  <si>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</si>
  <si>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</si>
  <si>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</si>
  <si>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</si>
  <si>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</si>
  <si>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</si>
  <si>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</si>
  <si>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</si>
  <si>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</si>
  <si>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</si>
  <si>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</si>
  <si>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</si>
  <si>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</si>
  <si>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</si>
  <si>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</si>
  <si>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</si>
  <si>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</si>
  <si>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</si>
  <si>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</si>
  <si>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</si>
  <si>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</si>
  <si>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</si>
  <si>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</si>
  <si>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</si>
  <si>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</si>
  <si>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</si>
  <si>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</si>
  <si>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</si>
  <si>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</si>
  <si>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</si>
  <si>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</si>
  <si>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</si>
  <si>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</si>
  <si>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</si>
  <si>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</si>
  <si>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</si>
  <si>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</si>
  <si>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</si>
  <si>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</si>
  <si>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</si>
  <si>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</si>
  <si>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</si>
  <si>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</si>
  <si>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</si>
  <si>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</si>
  <si>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</si>
  <si>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</si>
  <si>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</si>
  <si>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</si>
  <si>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</si>
  <si>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</si>
  <si>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</si>
  <si>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</si>
  <si>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</si>
  <si>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</si>
  <si>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</si>
  <si>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</si>
  <si>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</si>
  <si>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</si>
  <si>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</si>
  <si>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</si>
  <si>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</si>
  <si>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</si>
  <si>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</si>
  <si>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</si>
  <si>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</si>
  <si>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</si>
  <si>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</si>
  <si>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</si>
  <si>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</si>
  <si>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</si>
  <si>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</si>
  <si>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</si>
  <si>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</si>
  <si>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</si>
  <si>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</si>
  <si>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</si>
  <si>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</si>
  <si>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</si>
  <si>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</si>
  <si>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</si>
  <si>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</si>
  <si>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</si>
  <si>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</si>
  <si>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</si>
  <si>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</si>
  <si>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</si>
  <si>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</si>
  <si>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</si>
  <si>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</si>
  <si>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</si>
  <si>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</si>
  <si>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</si>
  <si>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</si>
  <si>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</si>
  <si>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</si>
  <si>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</si>
  <si>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</si>
  <si>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</si>
  <si>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</si>
  <si>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</si>
  <si>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</si>
  <si>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</si>
  <si>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</si>
  <si>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</si>
  <si>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</si>
  <si>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</si>
  <si>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</si>
  <si>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</si>
  <si>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</si>
  <si>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</si>
  <si>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</si>
  <si>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</si>
  <si>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</si>
  <si>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</si>
  <si>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</si>
  <si>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</si>
  <si>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</si>
  <si>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</si>
  <si>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</si>
  <si>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</si>
  <si>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</si>
  <si>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</si>
  <si>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</si>
  <si>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</si>
  <si>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</si>
  <si>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</si>
  <si>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</si>
  <si>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</si>
  <si>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</si>
  <si>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</si>
  <si>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</si>
  <si>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</si>
  <si>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</si>
  <si>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</si>
  <si>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</si>
  <si>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</si>
  <si>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</si>
  <si>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</si>
  <si>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</si>
  <si>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</si>
  <si>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</si>
  <si>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</si>
  <si>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</si>
  <si>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</si>
  <si>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</si>
  <si>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</si>
  <si>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</si>
  <si>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</si>
  <si>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</si>
  <si>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</si>
  <si>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</si>
  <si>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</si>
  <si>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</si>
  <si>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</si>
  <si>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</si>
  <si>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</si>
  <si>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</si>
  <si>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</si>
  <si>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</si>
  <si>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</si>
  <si>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</si>
  <si>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</si>
  <si>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</si>
  <si>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</si>
  <si>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</si>
  <si>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</si>
  <si>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</si>
  <si>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</si>
  <si>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</si>
  <si>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</si>
  <si>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</si>
  <si>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</si>
  <si>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</si>
  <si>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</si>
  <si>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</si>
  <si>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</si>
  <si>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</si>
  <si>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</si>
  <si>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</si>
  <si>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</si>
  <si>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</si>
  <si>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</si>
  <si>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</si>
  <si>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</si>
  <si>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</si>
  <si>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</si>
  <si>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</si>
  <si>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</si>
  <si>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</si>
  <si>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</si>
  <si>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</si>
  <si>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</si>
  <si>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</si>
  <si>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</si>
  <si>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</si>
  <si>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</si>
  <si>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</si>
  <si>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</si>
  <si>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</si>
  <si>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</si>
  <si>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</si>
  <si>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</si>
  <si>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</si>
  <si>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</si>
  <si>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</si>
  <si>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</si>
  <si>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</si>
  <si>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</si>
  <si>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</si>
  <si>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</si>
  <si>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</si>
  <si>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</si>
  <si>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</si>
  <si>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</si>
  <si>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</si>
  <si>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</si>
  <si>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</si>
  <si>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</si>
  <si>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</si>
  <si>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</si>
  <si>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</si>
  <si>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</si>
  <si>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</si>
  <si>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</si>
  <si>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</si>
  <si>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</si>
  <si>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</si>
  <si>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</si>
  <si>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</si>
  <si>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</si>
  <si>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</si>
  <si>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</si>
  <si>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</si>
  <si>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</si>
  <si>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</si>
  <si>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</si>
  <si>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</si>
  <si>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</si>
  <si>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</si>
  <si>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</si>
  <si>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</si>
  <si>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</si>
  <si>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</si>
  <si>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</si>
  <si>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</si>
  <si>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</si>
  <si>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</si>
  <si>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</si>
  <si>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</si>
  <si>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</si>
  <si>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</si>
  <si>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</si>
  <si>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</si>
  <si>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</si>
  <si>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</si>
  <si>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</si>
  <si>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</si>
  <si>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</si>
  <si>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</si>
  <si>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</si>
  <si>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</si>
  <si>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</si>
  <si>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</si>
  <si>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</si>
  <si>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</si>
  <si>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</si>
  <si>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</si>
  <si>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</si>
  <si>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</si>
  <si>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</si>
  <si>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</si>
  <si>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</si>
  <si>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</si>
  <si>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</si>
  <si>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</si>
  <si>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</si>
  <si>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</si>
  <si>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</si>
  <si>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</si>
  <si>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</si>
  <si>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</si>
  <si>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</si>
  <si>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</si>
  <si>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</si>
  <si>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</si>
  <si>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</si>
  <si>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</si>
  <si>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</si>
  <si>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</si>
  <si>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</si>
  <si>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</si>
  <si>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</si>
  <si>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</si>
  <si>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</si>
  <si>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</si>
  <si>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</si>
  <si>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</si>
  <si>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</si>
  <si>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</si>
  <si>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</si>
  <si>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</si>
  <si>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</si>
  <si>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</si>
  <si>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</si>
  <si>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</si>
  <si>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</si>
  <si>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</si>
  <si>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</si>
  <si>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</si>
  <si>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</si>
  <si>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</si>
  <si>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</si>
  <si>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</si>
  <si>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</si>
  <si>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</si>
  <si>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</si>
  <si>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</si>
  <si>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</si>
  <si>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</si>
  <si>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</si>
  <si>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</si>
  <si>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</si>
  <si>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</si>
  <si>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</si>
  <si>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</si>
  <si>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</si>
  <si>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</si>
  <si>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</si>
  <si>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</si>
  <si>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</si>
  <si>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</si>
  <si>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</si>
  <si>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</si>
  <si>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</si>
  <si>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</si>
  <si>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</si>
  <si>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</si>
  <si>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</si>
  <si>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</si>
  <si>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</si>
  <si>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</si>
  <si>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</si>
  <si>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</si>
  <si>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</si>
  <si>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</si>
  <si>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</si>
  <si>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</si>
  <si>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</si>
  <si>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</si>
  <si>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</si>
  <si>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</si>
  <si>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</si>
  <si>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</si>
  <si>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</si>
  <si>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</si>
  <si>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</si>
  <si>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</si>
  <si>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</si>
  <si>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</si>
  <si>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</si>
  <si>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</si>
  <si>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</si>
  <si>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</si>
  <si>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</si>
  <si>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</si>
  <si>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</si>
  <si>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</si>
  <si>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</si>
  <si>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</si>
  <si>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</si>
  <si>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</si>
  <si>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</si>
  <si>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</si>
  <si>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</si>
  <si>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</si>
  <si>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</si>
  <si>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</si>
  <si>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</si>
  <si>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</si>
  <si>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</si>
  <si>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</si>
  <si>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</si>
  <si>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</si>
  <si>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</si>
  <si>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</si>
  <si>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</si>
  <si>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</si>
  <si>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</si>
  <si>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</si>
  <si>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</si>
  <si>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</si>
  <si>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</si>
  <si>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</si>
  <si>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</si>
  <si>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</si>
  <si>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</si>
  <si>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</si>
  <si>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</si>
  <si>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</si>
  <si>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</si>
  <si>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</si>
  <si>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</si>
  <si>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</si>
  <si>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</si>
  <si>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</si>
  <si>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</si>
  <si>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</si>
  <si>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</si>
  <si>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</si>
  <si>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</si>
  <si>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</si>
  <si>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</si>
  <si>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</si>
  <si>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</si>
  <si>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</si>
  <si>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</si>
  <si>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</si>
  <si>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</si>
  <si>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</si>
  <si>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</si>
  <si>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</si>
  <si>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</si>
  <si>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</si>
  <si>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</si>
  <si>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</si>
  <si>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</si>
  <si>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</si>
  <si>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</si>
  <si>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</si>
  <si>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</si>
  <si>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</si>
  <si>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</si>
  <si>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</si>
  <si>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</si>
  <si>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</si>
  <si>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</si>
  <si>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</si>
  <si>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</si>
  <si>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</si>
  <si>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</si>
  <si>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</si>
  <si>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</si>
  <si>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</si>
  <si>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</si>
  <si>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</si>
  <si>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</si>
  <si>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</si>
  <si>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</si>
  <si>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</si>
  <si>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</si>
  <si>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</si>
  <si>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</si>
  <si>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</si>
  <si>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</si>
  <si>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</si>
  <si>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</si>
  <si>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</si>
  <si>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</si>
  <si>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</si>
  <si>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</si>
  <si>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</si>
  <si>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</si>
  <si>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</si>
  <si>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</si>
  <si>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</si>
  <si>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</si>
  <si>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</si>
  <si>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</si>
  <si>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</si>
  <si>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</si>
  <si>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</si>
  <si>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</si>
  <si>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</si>
  <si>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</si>
  <si>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</si>
  <si>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</si>
  <si>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</si>
  <si>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</si>
  <si>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</si>
  <si>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</si>
  <si>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</si>
  <si>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</si>
  <si>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</si>
  <si>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</si>
  <si>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</si>
  <si>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</si>
  <si>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</si>
  <si>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</si>
  <si>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</si>
  <si>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</si>
  <si>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</si>
  <si>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</si>
  <si>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</si>
  <si>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</si>
  <si>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</si>
  <si>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</si>
  <si>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</si>
  <si>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</si>
  <si>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</si>
  <si>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</si>
  <si>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</si>
  <si>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</si>
  <si>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</si>
  <si>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</si>
  <si>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</si>
  <si>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</si>
  <si>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</si>
  <si>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</si>
  <si>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</si>
  <si>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</si>
  <si>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</si>
  <si>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</si>
  <si>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</si>
  <si>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</si>
  <si>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</si>
  <si>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</si>
  <si>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</si>
  <si>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</si>
  <si>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</si>
  <si>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</si>
  <si>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</si>
  <si>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</si>
  <si>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</si>
  <si>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</si>
  <si>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</si>
  <si>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</si>
  <si>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</si>
  <si>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</si>
  <si>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</si>
  <si>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</si>
  <si>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</si>
  <si>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</si>
  <si>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</si>
  <si>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</si>
  <si>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</si>
  <si>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</si>
  <si>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</si>
  <si>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</si>
  <si>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</si>
  <si>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</si>
  <si>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</si>
  <si>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</si>
  <si>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</si>
  <si>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</si>
  <si>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</si>
  <si>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</si>
  <si>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</si>
  <si>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</si>
  <si>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</si>
  <si>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</si>
  <si>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</si>
  <si>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</si>
  <si>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</si>
  <si>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</si>
  <si>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</si>
  <si>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</si>
  <si>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</si>
  <si>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</si>
  <si>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</si>
  <si>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</si>
  <si>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</si>
  <si>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</si>
  <si>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</si>
  <si>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</si>
  <si>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</si>
  <si>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</si>
  <si>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</si>
  <si>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</si>
  <si>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</si>
  <si>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</si>
  <si>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</si>
  <si>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</si>
  <si>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</si>
  <si>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</si>
  <si>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</si>
  <si>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</si>
  <si>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</si>
  <si>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</si>
  <si>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</si>
  <si>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</si>
  <si>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</si>
  <si>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</si>
  <si>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</si>
  <si>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</si>
  <si>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</si>
  <si>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</si>
  <si>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</si>
  <si>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</si>
  <si>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</si>
  <si>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</si>
  <si>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</si>
  <si>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</si>
  <si>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</si>
  <si>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</si>
  <si>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</si>
  <si>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</si>
  <si>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</si>
  <si>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</si>
  <si>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</si>
  <si>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</si>
  <si>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</si>
  <si>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</si>
  <si>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</si>
  <si>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</si>
  <si>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</si>
  <si>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</si>
  <si>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</si>
  <si>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</si>
  <si>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</si>
  <si>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</si>
  <si>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</si>
  <si>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</si>
  <si>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</si>
  <si>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</si>
  <si>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</si>
  <si>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</si>
  <si>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</si>
  <si>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</si>
  <si>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</si>
  <si>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</si>
  <si>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</si>
  <si>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</si>
  <si>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</si>
  <si>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</si>
  <si>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</si>
  <si>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</si>
  <si>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</si>
  <si>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</si>
  <si>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</si>
  <si>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</si>
  <si>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</si>
  <si>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</si>
  <si>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</si>
  <si>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</si>
  <si>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</si>
  <si>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</si>
  <si>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</si>
  <si>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</si>
  <si>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</si>
  <si>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</si>
  <si>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</si>
  <si>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</si>
  <si>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</si>
  <si>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</si>
  <si>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</si>
  <si>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</si>
  <si>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</si>
  <si>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</si>
  <si>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</si>
  <si>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</si>
  <si>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</si>
  <si>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</si>
  <si>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</si>
  <si>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</si>
  <si>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</si>
  <si>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</si>
  <si>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</si>
  <si>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</si>
  <si>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</si>
  <si>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</si>
  <si>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</si>
  <si>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</si>
  <si>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</si>
  <si>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</si>
  <si>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</si>
  <si>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</si>
  <si>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</si>
  <si>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</si>
  <si>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</si>
  <si>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</si>
  <si>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</si>
  <si>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</si>
  <si>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</si>
  <si>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</si>
  <si>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</si>
  <si>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</si>
  <si>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</si>
  <si>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</si>
  <si>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</si>
  <si>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</si>
  <si>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</si>
  <si>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</si>
  <si>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</si>
  <si>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</si>
  <si>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</si>
  <si>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</si>
  <si>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</si>
  <si>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</si>
  <si>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</si>
  <si>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</si>
  <si>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</si>
  <si>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</si>
  <si>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</si>
  <si>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</si>
  <si>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</si>
  <si>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</si>
  <si>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</si>
  <si>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</si>
  <si>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</si>
  <si>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</si>
  <si>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</si>
  <si>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</si>
  <si>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</si>
  <si>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</si>
  <si>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</si>
  <si>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</si>
  <si>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</si>
  <si>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</si>
  <si>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</si>
  <si>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</si>
  <si>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</si>
  <si>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</si>
  <si>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</si>
  <si>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</si>
  <si>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</si>
  <si>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</si>
  <si>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</si>
  <si>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</si>
  <si>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</si>
  <si>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</si>
  <si>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</si>
  <si>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</si>
  <si>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</si>
  <si>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</si>
  <si>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</si>
  <si>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</si>
  <si>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</si>
  <si>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</si>
  <si>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</si>
  <si>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</si>
  <si>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</si>
  <si>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</si>
  <si>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</si>
  <si>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</si>
  <si>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</si>
  <si>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</si>
  <si>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</si>
  <si>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</si>
  <si>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</si>
  <si>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</si>
  <si>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</si>
  <si>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</si>
  <si>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</si>
  <si>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</si>
  <si>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</si>
  <si>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</si>
  <si>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</si>
  <si>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</si>
  <si>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</si>
  <si>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</si>
  <si>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</si>
  <si>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</si>
  <si>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</si>
  <si>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</si>
  <si>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</si>
  <si>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</si>
  <si>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</si>
  <si>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</si>
  <si>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</si>
  <si>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</si>
  <si>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</si>
  <si>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</si>
  <si>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</si>
  <si>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</si>
  <si>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</si>
  <si>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</si>
  <si>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</si>
  <si>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</si>
  <si>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</si>
  <si>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</si>
  <si>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</si>
  <si>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</si>
  <si>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</si>
  <si>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</si>
  <si>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</si>
  <si>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</si>
  <si>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</si>
  <si>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</si>
  <si>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</si>
  <si>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</si>
  <si>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</si>
  <si>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</si>
  <si>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</si>
  <si>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</si>
  <si>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</si>
  <si>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</si>
  <si>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</si>
  <si>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</si>
  <si>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</si>
  <si>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</si>
  <si>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</si>
  <si>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</si>
  <si>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</si>
  <si>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</si>
  <si>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</si>
  <si>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</si>
  <si>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</si>
  <si>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</si>
  <si>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</si>
  <si>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</si>
  <si>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</si>
  <si>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</si>
  <si>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</si>
  <si>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</si>
  <si>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</si>
  <si>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</si>
  <si>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</si>
  <si>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</si>
  <si>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</si>
  <si>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</si>
  <si>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</si>
  <si>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</si>
  <si>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</si>
  <si>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</si>
  <si>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</si>
  <si>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</si>
  <si>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</si>
  <si>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</si>
  <si>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</si>
  <si>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</si>
  <si>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</si>
  <si>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</si>
  <si>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</si>
  <si>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</si>
  <si>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</si>
  <si>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</si>
  <si>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</si>
  <si>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</si>
  <si>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</si>
  <si>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</si>
  <si>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</si>
  <si>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</si>
  <si>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</si>
  <si>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</si>
  <si>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</si>
  <si>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</si>
  <si>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</si>
  <si>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</si>
  <si>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</si>
  <si>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</si>
  <si>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</si>
  <si>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</si>
  <si>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</si>
  <si>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</si>
  <si>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</si>
  <si>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</si>
  <si>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</si>
  <si>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</si>
  <si>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</si>
  <si>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</si>
  <si>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</si>
  <si>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</si>
  <si>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</si>
  <si>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</si>
  <si>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</si>
  <si>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</si>
  <si>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</si>
  <si>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</si>
  <si>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</si>
  <si>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</si>
  <si>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</si>
  <si>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</si>
  <si>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</si>
  <si>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</si>
  <si>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</si>
  <si>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</si>
  <si>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</si>
  <si>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</si>
  <si>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</si>
  <si>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</si>
  <si>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</si>
  <si>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</si>
  <si>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</si>
  <si>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</si>
  <si>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</si>
  <si>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</si>
  <si>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</si>
  <si>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</si>
  <si>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</si>
  <si>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</si>
  <si>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</si>
  <si>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</si>
  <si>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</si>
  <si>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</si>
  <si>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</si>
  <si>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</si>
  <si>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</si>
  <si>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</si>
  <si>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</si>
  <si>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</si>
  <si>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</si>
  <si>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</si>
  <si>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</si>
  <si>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</si>
  <si>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</si>
  <si>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</si>
  <si>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</si>
  <si>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</si>
  <si>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</si>
  <si>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</si>
  <si>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</si>
  <si>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</si>
  <si>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</si>
  <si>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</si>
  <si>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</si>
  <si>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</si>
  <si>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</si>
  <si>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</si>
  <si>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</si>
  <si>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</si>
  <si>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</si>
  <si>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</si>
  <si>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</si>
  <si>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</si>
  <si>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</si>
  <si>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</si>
  <si>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</si>
  <si>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</si>
  <si>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</si>
  <si>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</si>
  <si>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</si>
  <si>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</si>
  <si>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</si>
  <si>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</si>
  <si>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</si>
  <si>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</si>
  <si>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</si>
  <si>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</si>
  <si>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</si>
  <si>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</si>
  <si>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</si>
  <si>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</si>
  <si>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</si>
  <si>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</si>
  <si>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</si>
  <si>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</si>
  <si>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</si>
  <si>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</si>
  <si>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</si>
  <si>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</si>
  <si>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</si>
  <si>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</si>
  <si>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</si>
  <si>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</si>
  <si>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</si>
  <si>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</si>
  <si>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</si>
  <si>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</si>
  <si>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</si>
  <si>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</si>
  <si>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</si>
  <si>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</si>
  <si>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</si>
  <si>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</si>
  <si>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</si>
  <si>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</si>
  <si>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</si>
  <si>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</si>
  <si>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</si>
  <si>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</si>
  <si>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</si>
  <si>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</si>
  <si>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</si>
  <si>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</si>
  <si>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</si>
  <si>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</si>
  <si>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</si>
  <si>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</si>
  <si>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</si>
  <si>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</si>
  <si>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</si>
  <si>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</si>
  <si>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</si>
  <si>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</si>
  <si>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</si>
  <si>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</si>
  <si>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</si>
  <si>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</si>
  <si>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</si>
  <si>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</si>
  <si>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</si>
  <si>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</si>
  <si>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</si>
  <si>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</si>
  <si>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</si>
  <si>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</si>
  <si>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</si>
  <si>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</si>
  <si>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</si>
  <si>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</si>
  <si>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</si>
  <si>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</si>
  <si>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</si>
  <si>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</si>
  <si>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</si>
  <si>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</si>
  <si>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</si>
  <si>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</si>
  <si>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</si>
  <si>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</si>
  <si>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</si>
  <si>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</si>
  <si>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</si>
  <si>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</si>
  <si>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</si>
  <si>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</si>
  <si>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</si>
  <si>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</si>
  <si>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</si>
  <si>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</si>
  <si>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</si>
  <si>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</si>
  <si>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</si>
  <si>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</si>
  <si>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</si>
  <si>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</si>
  <si>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</si>
  <si>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</si>
  <si>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</si>
  <si>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</si>
  <si>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</si>
  <si>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</si>
  <si>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</si>
  <si>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</si>
  <si>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</si>
  <si>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</si>
  <si>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</si>
  <si>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</si>
  <si>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</si>
  <si>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</si>
  <si>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</si>
  <si>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</si>
  <si>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</si>
  <si>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</si>
  <si>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</si>
  <si>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</si>
  <si>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</si>
  <si>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</si>
  <si>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</si>
  <si>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</si>
  <si>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</si>
  <si>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</si>
  <si>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</si>
  <si>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</si>
  <si>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</si>
  <si>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</si>
  <si>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</si>
  <si>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</si>
  <si>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</si>
  <si>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</si>
  <si>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</si>
  <si>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</si>
  <si>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</si>
  <si>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</si>
  <si>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</si>
  <si>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</si>
  <si>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</si>
  <si>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</si>
  <si>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</si>
  <si>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</si>
  <si>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</si>
  <si>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</si>
  <si>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</si>
  <si>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</si>
  <si>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</si>
  <si>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</si>
  <si>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</si>
  <si>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</si>
  <si>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</si>
  <si>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</si>
  <si>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</si>
  <si>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</si>
  <si>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</si>
  <si>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</si>
  <si>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</si>
  <si>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</si>
  <si>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</si>
  <si>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</si>
  <si>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</si>
  <si>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</si>
  <si>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</si>
  <si>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</si>
  <si>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</si>
  <si>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</si>
  <si>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</si>
  <si>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</si>
  <si>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</si>
  <si>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</si>
  <si>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</si>
  <si>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</si>
  <si>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</si>
  <si>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</si>
  <si>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</si>
  <si>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</si>
  <si>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</si>
  <si>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</si>
  <si>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</si>
  <si>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</si>
  <si>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</si>
  <si>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</si>
  <si>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</si>
  <si>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</si>
  <si>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</si>
  <si>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</si>
  <si>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</si>
  <si>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</si>
  <si>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</si>
  <si>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</si>
  <si>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</si>
  <si>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</si>
  <si>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</si>
  <si>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</si>
  <si>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</si>
  <si>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</si>
  <si>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</si>
  <si>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</si>
  <si>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</si>
  <si>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</si>
  <si>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</si>
  <si>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</si>
  <si>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</si>
  <si>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</si>
  <si>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</si>
  <si>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</si>
  <si>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</si>
  <si>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</si>
  <si>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</si>
  <si>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</si>
  <si>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</si>
  <si>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</si>
  <si>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</si>
  <si>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</si>
  <si>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</si>
  <si>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</si>
  <si>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</si>
  <si>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</si>
  <si>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</si>
  <si>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</si>
  <si>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</si>
  <si>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</si>
  <si>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</si>
  <si>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</si>
  <si>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</si>
  <si>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</si>
  <si>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</si>
  <si>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</si>
  <si>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</si>
  <si>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</si>
  <si>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</si>
  <si>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</si>
  <si>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</si>
  <si>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</si>
  <si>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</si>
  <si>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</si>
  <si>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</si>
  <si>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</si>
  <si>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</si>
  <si>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</si>
  <si>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</si>
  <si>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</si>
  <si>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</si>
  <si>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</si>
  <si>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</si>
  <si>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</si>
  <si>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</si>
  <si>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</si>
  <si>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</si>
  <si>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</si>
  <si>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</si>
  <si>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</si>
  <si>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</si>
  <si>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</si>
  <si>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</si>
  <si>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</si>
  <si>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</si>
  <si>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</si>
  <si>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</si>
  <si>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</si>
  <si>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</si>
  <si>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</si>
  <si>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</si>
  <si>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</si>
  <si>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</si>
  <si>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</si>
  <si>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</si>
  <si>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</si>
  <si>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</si>
  <si>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</si>
  <si>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</si>
  <si>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</si>
  <si>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</si>
  <si>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</si>
  <si>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</si>
  <si>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</si>
  <si>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</si>
  <si>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</si>
  <si>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</si>
  <si>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</si>
  <si>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</si>
  <si>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</si>
  <si>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</si>
  <si>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</si>
  <si>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</si>
  <si>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</si>
  <si>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</si>
  <si>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</si>
  <si>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</si>
  <si>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</si>
  <si>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</si>
  <si>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</si>
  <si>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</si>
  <si>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</si>
  <si>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</si>
  <si>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</si>
  <si>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</si>
  <si>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</si>
  <si>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</si>
  <si>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</si>
  <si>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</si>
  <si>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</si>
  <si>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</si>
  <si>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</si>
  <si>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</si>
  <si>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</si>
  <si>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</si>
  <si>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</si>
  <si>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</si>
  <si>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</si>
  <si>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</si>
  <si>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</si>
  <si>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</si>
  <si>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</si>
  <si>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</si>
  <si>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</si>
  <si>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</si>
  <si>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</si>
  <si>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</si>
  <si>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</si>
  <si>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</si>
  <si>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</si>
  <si>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</si>
  <si>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</si>
  <si>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</si>
  <si>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</si>
  <si>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</si>
  <si>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</si>
  <si>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</si>
  <si>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</si>
  <si>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</si>
  <si>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</si>
  <si>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</si>
  <si>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</si>
  <si>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</si>
  <si>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</si>
  <si>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</si>
  <si>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</si>
  <si>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</si>
  <si>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</si>
  <si>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</si>
  <si>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</si>
  <si>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</si>
  <si>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</si>
  <si>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</si>
  <si>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</si>
  <si>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</si>
  <si>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</si>
  <si>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</si>
  <si>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</si>
  <si>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</si>
  <si>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</si>
  <si>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</si>
  <si>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</si>
  <si>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</si>
  <si>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</si>
  <si>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</si>
  <si>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</si>
  <si>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</si>
  <si>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</si>
  <si>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</si>
  <si>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</si>
  <si>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</si>
  <si>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</si>
  <si>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</si>
  <si>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</si>
  <si>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</si>
  <si>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</si>
  <si>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</si>
  <si>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</si>
  <si>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</si>
  <si>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</si>
  <si>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</si>
  <si>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</si>
  <si>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</si>
  <si>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</si>
  <si>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</si>
  <si>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</si>
  <si>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</si>
  <si>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</si>
  <si>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</si>
  <si>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</si>
  <si>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</si>
  <si>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</si>
  <si>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</si>
  <si>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</si>
  <si>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</si>
  <si>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</si>
  <si>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</si>
  <si>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</si>
  <si>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</si>
  <si>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</si>
  <si>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</si>
  <si>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</si>
  <si>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</si>
  <si>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</si>
  <si>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</si>
  <si>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</si>
  <si>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</si>
  <si>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</si>
  <si>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</si>
  <si>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</si>
  <si>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</si>
  <si>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</si>
  <si>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</si>
  <si>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</si>
  <si>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</si>
  <si>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</si>
  <si>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</si>
  <si>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</si>
  <si>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</si>
  <si>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</si>
  <si>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</si>
  <si>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</si>
  <si>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</si>
  <si>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</si>
  <si>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</si>
  <si>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</si>
  <si>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</si>
  <si>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</si>
  <si>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</si>
  <si>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</si>
  <si>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</si>
  <si>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</si>
  <si>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</si>
  <si>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</si>
  <si>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</si>
  <si>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</si>
  <si>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</si>
  <si>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</si>
  <si>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</si>
  <si>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</si>
  <si>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</si>
  <si>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</si>
  <si>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</si>
  <si>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</si>
  <si>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</si>
  <si>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</si>
  <si>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</si>
  <si>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</si>
  <si>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</si>
  <si>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</si>
  <si>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</si>
  <si>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</si>
  <si>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</si>
  <si>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</si>
  <si>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</si>
  <si>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</si>
  <si>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</si>
  <si>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</si>
  <si>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</si>
  <si>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</si>
  <si>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</si>
  <si>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</si>
  <si>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</si>
  <si>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</si>
  <si>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</si>
  <si>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</si>
  <si>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</si>
  <si>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</si>
  <si>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</si>
  <si>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</si>
  <si>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</si>
  <si>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</si>
  <si>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</si>
  <si>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</si>
  <si>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</si>
  <si>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</si>
  <si>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</si>
  <si>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</si>
  <si>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</si>
  <si>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</si>
  <si>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</si>
  <si>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</si>
  <si>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</si>
  <si>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</si>
  <si>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</si>
  <si>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</si>
  <si>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</si>
  <si>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</si>
  <si>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</si>
  <si>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</si>
  <si>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</si>
  <si>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</si>
  <si>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</si>
  <si>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</si>
  <si>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</si>
  <si>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</si>
  <si>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</si>
  <si>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</si>
  <si>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</si>
  <si>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</si>
  <si>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</si>
  <si>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</si>
  <si>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</si>
  <si>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</si>
  <si>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</si>
  <si>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</si>
  <si>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</si>
  <si>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</si>
  <si>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</si>
  <si>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</si>
  <si>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</si>
  <si>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</si>
  <si>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</si>
  <si>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</si>
  <si>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</si>
  <si>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</si>
  <si>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</si>
  <si>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</si>
  <si>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</si>
  <si>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</si>
  <si>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</si>
  <si>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</si>
  <si>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</si>
  <si>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</si>
  <si>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</si>
  <si>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</si>
  <si>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</si>
  <si>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</si>
  <si>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</si>
  <si>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</si>
  <si>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</si>
  <si>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</si>
  <si>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</si>
  <si>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</si>
  <si>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</si>
  <si>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</si>
  <si>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</si>
  <si>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</si>
  <si>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</si>
  <si>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</si>
  <si>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</si>
  <si>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</si>
  <si>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</si>
  <si>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</si>
  <si>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</si>
  <si>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</si>
  <si>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</si>
  <si>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</si>
  <si>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</si>
  <si>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</si>
  <si>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</si>
  <si>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</si>
  <si>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</si>
  <si>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</si>
  <si>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</si>
  <si>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</si>
  <si>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</si>
  <si>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</si>
  <si>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</si>
  <si>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</si>
  <si>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</si>
  <si>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</si>
  <si>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</si>
  <si>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</si>
  <si>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</si>
  <si>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</si>
  <si>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</si>
  <si>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</si>
  <si>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</si>
  <si>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</si>
  <si>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</si>
  <si>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</si>
  <si>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</si>
  <si>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</si>
  <si>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</si>
  <si>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</si>
  <si>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</si>
  <si>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</si>
  <si>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</si>
  <si>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</si>
  <si>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</si>
  <si>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</si>
  <si>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</si>
  <si>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</si>
  <si>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</si>
  <si>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</si>
  <si>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</si>
  <si>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</si>
  <si>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</si>
  <si>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</si>
  <si>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</si>
  <si>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</si>
  <si>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</si>
  <si>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</si>
  <si>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</si>
  <si>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</si>
  <si>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</si>
  <si>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</si>
  <si>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</si>
  <si>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</si>
  <si>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</si>
  <si>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</si>
  <si>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</si>
  <si>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</si>
  <si>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</si>
  <si>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</si>
  <si>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</si>
  <si>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</si>
  <si>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</si>
  <si>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</si>
  <si>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</si>
  <si>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</si>
  <si>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</si>
  <si>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</si>
  <si>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</si>
  <si>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</si>
  <si>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</si>
  <si>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</si>
  <si>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</si>
  <si>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</si>
  <si>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</si>
  <si>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</si>
  <si>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</si>
  <si>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</si>
  <si>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</si>
  <si>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</si>
  <si>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</si>
  <si>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</si>
  <si>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</si>
  <si>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</si>
  <si>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</si>
  <si>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</si>
  <si>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</si>
  <si>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</si>
  <si>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</si>
  <si>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</si>
  <si>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</si>
  <si>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</si>
  <si>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</si>
  <si>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</si>
  <si>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</si>
  <si>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</si>
  <si>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</si>
  <si>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</si>
  <si>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</si>
  <si>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</si>
  <si>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</si>
  <si>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</si>
  <si>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</si>
  <si>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</si>
  <si>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</si>
  <si>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</si>
  <si>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</si>
  <si>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</si>
  <si>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</si>
  <si>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</si>
  <si>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</si>
  <si>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</si>
  <si>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</si>
  <si>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</si>
  <si>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</si>
  <si>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</si>
  <si>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</si>
  <si>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</si>
  <si>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</si>
  <si>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</si>
  <si>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</si>
  <si>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</si>
  <si>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</si>
  <si>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</si>
  <si>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</si>
  <si>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</si>
  <si>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</si>
  <si>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</si>
  <si>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</si>
  <si>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</si>
  <si>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</si>
  <si>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</si>
  <si>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</si>
  <si>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</si>
  <si>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</si>
  <si>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</si>
  <si>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</si>
  <si>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</si>
  <si>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</si>
  <si>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</si>
  <si>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</si>
  <si>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</si>
  <si>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</si>
  <si>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</si>
  <si>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</si>
  <si>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</si>
  <si>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</si>
  <si>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</si>
  <si>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</si>
  <si>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</si>
  <si>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</si>
  <si>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</si>
  <si>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</si>
  <si>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</si>
  <si>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</si>
  <si>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</si>
  <si>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</si>
  <si>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</si>
  <si>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</si>
  <si>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</si>
  <si>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</si>
  <si>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</si>
  <si>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</si>
  <si>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</si>
  <si>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</si>
  <si>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</si>
  <si>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</si>
  <si>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</si>
  <si>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</si>
  <si>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</si>
  <si>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</si>
  <si>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</si>
  <si>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</si>
  <si>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</si>
  <si>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</si>
  <si>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</si>
  <si>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</si>
  <si>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</si>
  <si>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</si>
  <si>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</si>
  <si>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</si>
  <si>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</si>
  <si>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</si>
  <si>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</si>
  <si>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</si>
  <si>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</si>
  <si>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</si>
  <si>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</si>
  <si>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</si>
  <si>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</si>
  <si>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</si>
  <si>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</si>
  <si>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</si>
  <si>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</si>
  <si>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</si>
  <si>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</si>
  <si>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</si>
  <si>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</si>
  <si>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</si>
  <si>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</si>
  <si>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</si>
  <si>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</si>
  <si>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</si>
  <si>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</si>
  <si>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</si>
  <si>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</si>
  <si>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</si>
  <si>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</si>
  <si>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</si>
  <si>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</si>
  <si>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</si>
  <si>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</si>
  <si>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</si>
  <si>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</si>
  <si>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</si>
  <si>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</si>
  <si>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</si>
  <si>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</si>
  <si>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</si>
  <si>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</si>
  <si>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</si>
  <si>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</si>
  <si>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</si>
  <si>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</si>
  <si>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</si>
  <si>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</si>
  <si>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</si>
  <si>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</si>
  <si>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</si>
  <si>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</si>
  <si>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</si>
  <si>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</si>
  <si>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</si>
  <si>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</si>
  <si>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</si>
  <si>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</si>
  <si>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</si>
  <si>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</si>
  <si>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</si>
  <si>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</si>
  <si>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</si>
  <si>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</si>
  <si>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</si>
  <si>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</si>
  <si>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</si>
  <si>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</si>
  <si>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</si>
  <si>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</si>
  <si>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</si>
  <si>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</si>
  <si>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</si>
  <si>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</si>
  <si>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</si>
  <si>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</si>
  <si>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</si>
  <si>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</si>
  <si>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</si>
  <si>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</si>
  <si>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</si>
  <si>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</si>
  <si>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</si>
  <si>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</si>
  <si>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</si>
  <si>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</si>
  <si>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</si>
  <si>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</si>
  <si>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</si>
  <si>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</si>
  <si>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</si>
  <si>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</si>
  <si>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</si>
  <si>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</si>
  <si>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</si>
  <si>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</si>
  <si>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</si>
  <si>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</si>
  <si>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</si>
  <si>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</si>
  <si>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</si>
  <si>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</si>
  <si>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</si>
  <si>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</si>
  <si>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</si>
  <si>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</si>
  <si>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</si>
  <si>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</si>
  <si>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</si>
  <si>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</si>
  <si>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</si>
  <si>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</si>
  <si>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</si>
  <si>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</si>
  <si>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</si>
  <si>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</si>
  <si>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</si>
  <si>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</si>
  <si>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</si>
  <si>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</si>
  <si>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</si>
  <si>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</si>
  <si>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</si>
  <si>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</si>
  <si>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</si>
  <si>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</si>
  <si>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</si>
  <si>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</si>
  <si>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</si>
  <si>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</si>
  <si>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</si>
  <si>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</si>
  <si>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</si>
  <si>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</si>
  <si>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</si>
  <si>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</si>
  <si>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</si>
  <si>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</si>
  <si>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</si>
  <si>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</si>
  <si>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</si>
  <si>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</si>
  <si>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</si>
  <si>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</si>
  <si>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</si>
  <si>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</si>
  <si>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</si>
  <si>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</si>
  <si>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</si>
  <si>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</si>
  <si>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</si>
  <si>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</si>
  <si>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</si>
  <si>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</si>
  <si>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</si>
  <si>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</si>
  <si>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</si>
  <si>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</si>
  <si>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</si>
  <si>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</si>
  <si>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</si>
  <si>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</si>
  <si>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</si>
  <si>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</si>
  <si>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</si>
  <si>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</si>
  <si>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</si>
  <si>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</si>
  <si>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</si>
  <si>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</si>
  <si>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</si>
  <si>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</si>
  <si>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</si>
  <si>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</si>
  <si>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</si>
  <si>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</si>
  <si>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</si>
  <si>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</si>
  <si>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</si>
  <si>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</si>
  <si>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</si>
  <si>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</si>
  <si>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</si>
  <si>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</si>
  <si>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</si>
  <si>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</si>
  <si>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</si>
  <si>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</si>
  <si>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</si>
  <si>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</si>
  <si>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</si>
  <si>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</si>
  <si>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</si>
  <si>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</si>
  <si>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</si>
  <si>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</si>
  <si>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</si>
  <si>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</si>
  <si>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</si>
  <si>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</si>
  <si>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JAVNE FINANCIJE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</si>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</sst>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3203125" defaultRowHeight="15" customHeight="1" x14ac:dyDescent="0.25"/>
  <cols>
    <col min="1" max="1" width="5.109375" style="1" customWidth="1"/>
    <col min="2" max="2" width="8.33203125" style="1" customWidth="1"/>
    <col min="3" max="12" width="17.664062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2082883.33</v>
      </c>
      <c r="D2" s="7">
        <f>'PR-RAS'!E6</f>
        <v>2044986.42</v>
      </c>
      <c r="E2" s="7">
        <v>0</v>
      </c>
      <c r="F2" s="7">
        <v>0</v>
      </c>
      <c r="G2" s="8">
        <f t="shared" ref="G2:G274" si="0">(B2/1000)*(C2*1+D2*2)</f>
        <v>6172.85617</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175841.3</v>
      </c>
      <c r="D45" s="2">
        <f>'PR-RAS'!E49</f>
        <v>9068.4699999999993</v>
      </c>
      <c r="E45" s="2">
        <v>0</v>
      </c>
      <c r="F45" s="2">
        <v>0</v>
      </c>
      <c r="G45" s="3">
        <f t="shared" si="0"/>
        <v>8535.0425599999999</v>
      </c>
      <c r="H45" s="3">
        <f t="shared" si="1"/>
        <v>0.76999999998770363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76181.36</v>
      </c>
      <c r="D49" s="2">
        <f>'PR-RAS'!E53</f>
        <v>0</v>
      </c>
      <c r="E49" s="2">
        <v>0</v>
      </c>
      <c r="F49" s="2">
        <v>0</v>
      </c>
      <c r="G49" s="3">
        <f t="shared" si="0"/>
        <v>3656.7052800000001</v>
      </c>
      <c r="H49" s="3">
        <f t="shared" si="1"/>
        <v>0.36000000000058208</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76181.36</v>
      </c>
      <c r="D52" s="2">
        <f>'PR-RAS'!E56</f>
        <v>0</v>
      </c>
      <c r="E52" s="2">
        <v>0</v>
      </c>
      <c r="F52" s="2">
        <v>0</v>
      </c>
      <c r="G52" s="3">
        <f t="shared" si="0"/>
        <v>3885.2493599999998</v>
      </c>
      <c r="H52" s="3">
        <f t="shared" si="1"/>
        <v>0.36000000000058208</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99659.94</v>
      </c>
      <c r="D73" s="2">
        <f>'PR-RAS'!E77</f>
        <v>9068.4699999999993</v>
      </c>
      <c r="E73" s="2">
        <v>0</v>
      </c>
      <c r="F73" s="2">
        <v>0</v>
      </c>
      <c r="G73" s="3">
        <f t="shared" si="0"/>
        <v>8481.37536</v>
      </c>
      <c r="H73" s="3">
        <f t="shared" si="1"/>
        <v>0.52999999999701686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3659.94</v>
      </c>
      <c r="D74" s="2">
        <f>'PR-RAS'!E78</f>
        <v>9068.4699999999993</v>
      </c>
      <c r="E74" s="2">
        <v>0</v>
      </c>
      <c r="F74" s="2">
        <v>0</v>
      </c>
      <c r="G74" s="3">
        <f t="shared" si="0"/>
        <v>1591.1722399999996</v>
      </c>
      <c r="H74" s="3">
        <f t="shared" si="1"/>
        <v>0.52999999999929059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96000</v>
      </c>
      <c r="D76" s="2">
        <f>'PR-RAS'!E80</f>
        <v>0</v>
      </c>
      <c r="E76" s="2">
        <v>0</v>
      </c>
      <c r="F76" s="2">
        <v>0</v>
      </c>
      <c r="G76" s="3">
        <f t="shared" si="0"/>
        <v>7200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38319.9</v>
      </c>
      <c r="D78" s="2">
        <f>'PR-RAS'!E82</f>
        <v>11.93</v>
      </c>
      <c r="E78" s="2">
        <v>0</v>
      </c>
      <c r="F78" s="2">
        <v>0</v>
      </c>
      <c r="G78" s="3">
        <f t="shared" si="0"/>
        <v>2952.4695200000001</v>
      </c>
      <c r="H78" s="3">
        <f t="shared" si="1"/>
        <v>0.16999999999854509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38319.9</v>
      </c>
      <c r="D79" s="2">
        <f>'PR-RAS'!E83</f>
        <v>11.93</v>
      </c>
      <c r="E79" s="2">
        <v>0</v>
      </c>
      <c r="F79" s="2">
        <v>0</v>
      </c>
      <c r="G79" s="3">
        <f t="shared" si="0"/>
        <v>2990.8132800000003</v>
      </c>
      <c r="H79" s="3">
        <f t="shared" si="1"/>
        <v>0.16999999999854509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9.5299999999999994</v>
      </c>
      <c r="D81" s="2">
        <f>'PR-RAS'!E85</f>
        <v>11.92</v>
      </c>
      <c r="E81" s="2">
        <v>0</v>
      </c>
      <c r="F81" s="2">
        <v>0</v>
      </c>
      <c r="G81" s="3">
        <f t="shared" si="0"/>
        <v>2.6696</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0.01</v>
      </c>
      <c r="E83" s="2">
        <v>0</v>
      </c>
      <c r="F83" s="2">
        <v>0</v>
      </c>
      <c r="G83" s="3">
        <f t="shared" si="0"/>
        <v>1.6400000000000002E-3</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38310.370000000003</v>
      </c>
      <c r="D86" s="2">
        <f>'PR-RAS'!E90</f>
        <v>0</v>
      </c>
      <c r="E86" s="2">
        <v>0</v>
      </c>
      <c r="F86" s="2">
        <v>0</v>
      </c>
      <c r="G86" s="3">
        <f t="shared" si="0"/>
        <v>3256.3814500000003</v>
      </c>
      <c r="H86" s="3">
        <f t="shared" si="1"/>
        <v>0.37000000000261934</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1118305.83</v>
      </c>
      <c r="D121" s="2">
        <f>'PR-RAS'!E125</f>
        <v>1116380.47</v>
      </c>
      <c r="E121" s="2">
        <v>0</v>
      </c>
      <c r="F121" s="2">
        <v>0</v>
      </c>
      <c r="G121" s="3">
        <f t="shared" si="0"/>
        <v>402128.01240000001</v>
      </c>
      <c r="H121" s="3">
        <f t="shared" si="1"/>
        <v>0.63999999989755452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1098227.77</v>
      </c>
      <c r="D122" s="2">
        <f>'PR-RAS'!E126</f>
        <v>1116380.47</v>
      </c>
      <c r="E122" s="2">
        <v>0</v>
      </c>
      <c r="F122" s="2">
        <v>0</v>
      </c>
      <c r="G122" s="3">
        <f t="shared" si="0"/>
        <v>403049.63390999998</v>
      </c>
      <c r="H122" s="3">
        <f t="shared" si="1"/>
        <v>0.69999999995343387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840739.73</v>
      </c>
      <c r="D123" s="2">
        <f>'PR-RAS'!E127</f>
        <v>865026.14</v>
      </c>
      <c r="E123" s="2">
        <v>0</v>
      </c>
      <c r="F123" s="2">
        <v>0</v>
      </c>
      <c r="G123" s="3">
        <f t="shared" si="0"/>
        <v>313636.62521999999</v>
      </c>
      <c r="H123" s="3">
        <f t="shared" si="1"/>
        <v>0.41000000003259629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257488.04</v>
      </c>
      <c r="D124" s="2">
        <f>'PR-RAS'!E128</f>
        <v>251354.33</v>
      </c>
      <c r="E124" s="2">
        <v>0</v>
      </c>
      <c r="F124" s="2">
        <v>0</v>
      </c>
      <c r="G124" s="3">
        <f t="shared" si="0"/>
        <v>93504.194099999993</v>
      </c>
      <c r="H124" s="3">
        <f t="shared" si="1"/>
        <v>0.36999999999534339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20078.060000000001</v>
      </c>
      <c r="D125" s="2">
        <f>'PR-RAS'!E129</f>
        <v>0</v>
      </c>
      <c r="E125" s="2">
        <v>0</v>
      </c>
      <c r="F125" s="2">
        <v>0</v>
      </c>
      <c r="G125" s="3">
        <f t="shared" si="0"/>
        <v>2489.6794400000003</v>
      </c>
      <c r="H125" s="3">
        <f t="shared" si="1"/>
        <v>6.0000000001309672E-2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20078.060000000001</v>
      </c>
      <c r="D126" s="2">
        <f>'PR-RAS'!E130</f>
        <v>0</v>
      </c>
      <c r="E126" s="2">
        <v>0</v>
      </c>
      <c r="F126" s="2">
        <v>0</v>
      </c>
      <c r="G126" s="3">
        <f t="shared" si="0"/>
        <v>2509.7575000000002</v>
      </c>
      <c r="H126" s="3">
        <f t="shared" si="1"/>
        <v>6.0000000001309672E-2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750416.3</v>
      </c>
      <c r="D130" s="2">
        <f>'PR-RAS'!E134</f>
        <v>919525.55</v>
      </c>
      <c r="E130" s="2">
        <v>0</v>
      </c>
      <c r="F130" s="2">
        <v>0</v>
      </c>
      <c r="G130" s="3">
        <f t="shared" si="0"/>
        <v>334041.29460000008</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750416.3</v>
      </c>
      <c r="D131" s="2">
        <f>'PR-RAS'!E135</f>
        <v>919525.55</v>
      </c>
      <c r="E131" s="2">
        <v>0</v>
      </c>
      <c r="F131" s="2">
        <v>0</v>
      </c>
      <c r="G131" s="3">
        <f t="shared" si="0"/>
        <v>336630.76200000005</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750416.3</v>
      </c>
      <c r="D132" s="2">
        <f>'PR-RAS'!E136</f>
        <v>919525.55</v>
      </c>
      <c r="E132" s="2">
        <v>0</v>
      </c>
      <c r="F132" s="2">
        <v>0</v>
      </c>
      <c r="G132" s="3">
        <f t="shared" si="0"/>
        <v>339220.22940000007</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1831834.2</v>
      </c>
      <c r="D148" s="2">
        <f>'PR-RAS'!E152</f>
        <v>2236457.6399999997</v>
      </c>
      <c r="E148" s="2">
        <v>0</v>
      </c>
      <c r="F148" s="2">
        <v>0</v>
      </c>
      <c r="G148" s="3">
        <f t="shared" si="0"/>
        <v>926798.17355999991</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887283.62</v>
      </c>
      <c r="D149" s="2">
        <f>'PR-RAS'!E153</f>
        <v>1219696.94</v>
      </c>
      <c r="E149" s="2">
        <v>0</v>
      </c>
      <c r="F149" s="2">
        <v>0</v>
      </c>
      <c r="G149" s="3">
        <f t="shared" si="0"/>
        <v>492348.26999999996</v>
      </c>
      <c r="H149" s="3">
        <f t="shared" si="1"/>
        <v>0.44000000006053597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707318.42</v>
      </c>
      <c r="D150" s="2">
        <f>'PR-RAS'!E154</f>
        <v>988822.28</v>
      </c>
      <c r="E150" s="2">
        <v>0</v>
      </c>
      <c r="F150" s="2">
        <v>0</v>
      </c>
      <c r="G150" s="3">
        <f t="shared" si="0"/>
        <v>400059.48401999997</v>
      </c>
      <c r="H150" s="3">
        <f t="shared" si="1"/>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707318.42</v>
      </c>
      <c r="D151" s="2">
        <f>'PR-RAS'!E155</f>
        <v>988822.28</v>
      </c>
      <c r="E151" s="2">
        <v>0</v>
      </c>
      <c r="F151" s="2">
        <v>0</v>
      </c>
      <c r="G151" s="3">
        <f t="shared" si="0"/>
        <v>402744.44699999999</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63144.08</v>
      </c>
      <c r="D155" s="2">
        <f>'PR-RAS'!E159</f>
        <v>67718.960000000006</v>
      </c>
      <c r="E155" s="2">
        <v>0</v>
      </c>
      <c r="F155" s="2">
        <v>0</v>
      </c>
      <c r="G155" s="3">
        <f t="shared" si="0"/>
        <v>30581.628000000001</v>
      </c>
      <c r="H155" s="3">
        <f t="shared" si="1"/>
        <v>0.11999999999534339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116821.12</v>
      </c>
      <c r="D156" s="2">
        <f>'PR-RAS'!E160</f>
        <v>163155.70000000001</v>
      </c>
      <c r="E156" s="2">
        <v>0</v>
      </c>
      <c r="F156" s="2">
        <v>0</v>
      </c>
      <c r="G156" s="3">
        <f t="shared" si="0"/>
        <v>68685.540600000008</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116821.12</v>
      </c>
      <c r="D158" s="2">
        <f>'PR-RAS'!E162</f>
        <v>163155.70000000001</v>
      </c>
      <c r="E158" s="2">
        <v>0</v>
      </c>
      <c r="F158" s="2">
        <v>0</v>
      </c>
      <c r="G158" s="3">
        <f t="shared" si="0"/>
        <v>69571.805640000006</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877844.42999999993</v>
      </c>
      <c r="D160" s="2">
        <f>'PR-RAS'!E164</f>
        <v>938309.02</v>
      </c>
      <c r="E160" s="2">
        <v>0</v>
      </c>
      <c r="F160" s="2">
        <v>0</v>
      </c>
      <c r="G160" s="3">
        <f t="shared" si="0"/>
        <v>437959.53272999998</v>
      </c>
      <c r="H160" s="3">
        <f t="shared" si="1"/>
        <v>0.44999999995343387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38116.949999999997</v>
      </c>
      <c r="D161" s="2">
        <f>'PR-RAS'!E165</f>
        <v>55647.14</v>
      </c>
      <c r="E161" s="2">
        <v>0</v>
      </c>
      <c r="F161" s="2">
        <v>0</v>
      </c>
      <c r="G161" s="3">
        <f t="shared" si="0"/>
        <v>23905.796799999996</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7815.06</v>
      </c>
      <c r="D162" s="2">
        <f>'PR-RAS'!E166</f>
        <v>21474.93</v>
      </c>
      <c r="E162" s="2">
        <v>0</v>
      </c>
      <c r="F162" s="2">
        <v>0</v>
      </c>
      <c r="G162" s="3">
        <f t="shared" si="0"/>
        <v>8173.1521199999997</v>
      </c>
      <c r="H162" s="3">
        <f t="shared" si="1"/>
        <v>0.13000000000010914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8057.23</v>
      </c>
      <c r="D163" s="2">
        <f>'PR-RAS'!E167</f>
        <v>10233.75</v>
      </c>
      <c r="E163" s="2">
        <v>0</v>
      </c>
      <c r="F163" s="2">
        <v>0</v>
      </c>
      <c r="G163" s="3">
        <f t="shared" si="0"/>
        <v>4621.0062600000001</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18304.740000000002</v>
      </c>
      <c r="D164" s="2">
        <f>'PR-RAS'!E168</f>
        <v>21679.01</v>
      </c>
      <c r="E164" s="2">
        <v>0</v>
      </c>
      <c r="F164" s="2">
        <v>0</v>
      </c>
      <c r="G164" s="3">
        <f t="shared" si="0"/>
        <v>10051.02988</v>
      </c>
      <c r="H164" s="3">
        <f t="shared" si="1"/>
        <v>0.26999999999679858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3939.92</v>
      </c>
      <c r="D165" s="2">
        <f>'PR-RAS'!E169</f>
        <v>2259.4499999999998</v>
      </c>
      <c r="E165" s="2">
        <v>0</v>
      </c>
      <c r="F165" s="2">
        <v>0</v>
      </c>
      <c r="G165" s="3">
        <f t="shared" si="0"/>
        <v>1387.24648</v>
      </c>
      <c r="H165" s="3">
        <f t="shared" si="1"/>
        <v>0.52999999999974534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20125</v>
      </c>
      <c r="D166" s="2">
        <f>'PR-RAS'!E170</f>
        <v>22920.23</v>
      </c>
      <c r="E166" s="2">
        <v>0</v>
      </c>
      <c r="F166" s="2">
        <v>0</v>
      </c>
      <c r="G166" s="3">
        <f t="shared" si="0"/>
        <v>10884.300899999998</v>
      </c>
      <c r="H166" s="3">
        <f t="shared" si="1"/>
        <v>0.22999999999956344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14566.65</v>
      </c>
      <c r="D167" s="2">
        <f>'PR-RAS'!E171</f>
        <v>15553.42</v>
      </c>
      <c r="E167" s="2">
        <v>0</v>
      </c>
      <c r="F167" s="2">
        <v>0</v>
      </c>
      <c r="G167" s="3">
        <f t="shared" si="0"/>
        <v>7581.7993400000005</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5024.28</v>
      </c>
      <c r="D169" s="2">
        <f>'PR-RAS'!E173</f>
        <v>6248.86</v>
      </c>
      <c r="E169" s="2">
        <v>0</v>
      </c>
      <c r="F169" s="2">
        <v>0</v>
      </c>
      <c r="G169" s="3">
        <f t="shared" si="0"/>
        <v>2943.6960000000004</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534.07000000000005</v>
      </c>
      <c r="D170" s="2">
        <f>'PR-RAS'!E174</f>
        <v>1117.95</v>
      </c>
      <c r="E170" s="2">
        <v>0</v>
      </c>
      <c r="F170" s="2">
        <v>0</v>
      </c>
      <c r="G170" s="3">
        <f t="shared" si="0"/>
        <v>468.12493000000006</v>
      </c>
      <c r="H170" s="3">
        <f t="shared" si="1"/>
        <v>0.12000000000000455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780059.84</v>
      </c>
      <c r="D174" s="2">
        <f>'PR-RAS'!E178</f>
        <v>826703.91</v>
      </c>
      <c r="E174" s="2">
        <v>0</v>
      </c>
      <c r="F174" s="2">
        <v>0</v>
      </c>
      <c r="G174" s="3">
        <f t="shared" si="0"/>
        <v>420989.90518</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18020.46</v>
      </c>
      <c r="D175" s="2">
        <f>'PR-RAS'!E179</f>
        <v>17034.46</v>
      </c>
      <c r="E175" s="2">
        <v>0</v>
      </c>
      <c r="F175" s="2">
        <v>0</v>
      </c>
      <c r="G175" s="3">
        <f t="shared" si="0"/>
        <v>9063.5521199999985</v>
      </c>
      <c r="H175" s="3">
        <f t="shared" si="1"/>
        <v>0.91999999999825377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2581.25</v>
      </c>
      <c r="D176" s="2">
        <f>'PR-RAS'!E180</f>
        <v>7636.22</v>
      </c>
      <c r="E176" s="2">
        <v>0</v>
      </c>
      <c r="F176" s="2">
        <v>0</v>
      </c>
      <c r="G176" s="3">
        <f t="shared" si="0"/>
        <v>3124.3957500000001</v>
      </c>
      <c r="H176" s="3">
        <f t="shared" si="1"/>
        <v>0.47000000000025466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2210</v>
      </c>
      <c r="D177" s="2">
        <f>'PR-RAS'!E181</f>
        <v>3887.5</v>
      </c>
      <c r="E177" s="2">
        <v>0</v>
      </c>
      <c r="F177" s="2">
        <v>0</v>
      </c>
      <c r="G177" s="3">
        <f t="shared" si="0"/>
        <v>1757.36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9024.01</v>
      </c>
      <c r="D178" s="2">
        <f>'PR-RAS'!E182</f>
        <v>10513.67</v>
      </c>
      <c r="E178" s="2">
        <v>0</v>
      </c>
      <c r="F178" s="2">
        <v>0</v>
      </c>
      <c r="G178" s="3">
        <f t="shared" si="0"/>
        <v>5319.0889499999994</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4079.62</v>
      </c>
      <c r="D179" s="2">
        <f>'PR-RAS'!E183</f>
        <v>3658.13</v>
      </c>
      <c r="E179" s="2">
        <v>0</v>
      </c>
      <c r="F179" s="2">
        <v>0</v>
      </c>
      <c r="G179" s="3">
        <f t="shared" si="0"/>
        <v>2028.4666400000001</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4300</v>
      </c>
      <c r="D180" s="2">
        <f>'PR-RAS'!E184</f>
        <v>5300</v>
      </c>
      <c r="E180" s="2">
        <v>0</v>
      </c>
      <c r="F180" s="2">
        <v>0</v>
      </c>
      <c r="G180" s="3">
        <f t="shared" si="0"/>
        <v>2667.1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540117.49</v>
      </c>
      <c r="D181" s="2">
        <f>'PR-RAS'!E185</f>
        <v>578610.18000000005</v>
      </c>
      <c r="E181" s="2">
        <v>0</v>
      </c>
      <c r="F181" s="2">
        <v>0</v>
      </c>
      <c r="G181" s="3">
        <f t="shared" si="0"/>
        <v>305520.81300000002</v>
      </c>
      <c r="H181" s="3">
        <f t="shared" si="1"/>
        <v>0.67000000004190952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25886.42</v>
      </c>
      <c r="D182" s="2">
        <f>'PR-RAS'!E186</f>
        <v>32597.35</v>
      </c>
      <c r="E182" s="2">
        <v>0</v>
      </c>
      <c r="F182" s="2">
        <v>0</v>
      </c>
      <c r="G182" s="3">
        <f t="shared" si="0"/>
        <v>16485.682719999997</v>
      </c>
      <c r="H182" s="3">
        <f t="shared" si="1"/>
        <v>0.76999999999679858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173840.59</v>
      </c>
      <c r="D183" s="2">
        <f>'PR-RAS'!E187</f>
        <v>167466.4</v>
      </c>
      <c r="E183" s="2">
        <v>0</v>
      </c>
      <c r="F183" s="2">
        <v>0</v>
      </c>
      <c r="G183" s="3">
        <f t="shared" si="0"/>
        <v>92596.756980000006</v>
      </c>
      <c r="H183" s="3">
        <f t="shared" si="1"/>
        <v>0.80999999999767169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1785.22</v>
      </c>
      <c r="D184" s="2">
        <f>'PR-RAS'!E188</f>
        <v>847.71</v>
      </c>
      <c r="E184" s="2">
        <v>0</v>
      </c>
      <c r="F184" s="2">
        <v>0</v>
      </c>
      <c r="G184" s="3">
        <f t="shared" si="0"/>
        <v>636.95712000000003</v>
      </c>
      <c r="H184" s="3">
        <f t="shared" si="1"/>
        <v>0.50999999999999091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37757.42</v>
      </c>
      <c r="D190" s="2">
        <f>'PR-RAS'!E194</f>
        <v>32190.03</v>
      </c>
      <c r="E190" s="2">
        <v>0</v>
      </c>
      <c r="F190" s="2">
        <v>0</v>
      </c>
      <c r="G190" s="3">
        <f t="shared" si="0"/>
        <v>19303.98372</v>
      </c>
      <c r="H190" s="3">
        <f t="shared" si="1"/>
        <v>0.44999999999708962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14239.64</v>
      </c>
      <c r="D191" s="2">
        <f>'PR-RAS'!E195</f>
        <v>14123.44</v>
      </c>
      <c r="E191" s="2">
        <v>0</v>
      </c>
      <c r="F191" s="2">
        <v>0</v>
      </c>
      <c r="G191" s="3">
        <f t="shared" si="0"/>
        <v>8072.4388000000008</v>
      </c>
      <c r="H191" s="3">
        <f t="shared" si="1"/>
        <v>0.80000000000109139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146.58000000000001</v>
      </c>
      <c r="D192" s="2">
        <f>'PR-RAS'!E196</f>
        <v>167.51</v>
      </c>
      <c r="E192" s="2">
        <v>0</v>
      </c>
      <c r="F192" s="2">
        <v>0</v>
      </c>
      <c r="G192" s="3">
        <f t="shared" si="0"/>
        <v>91.985600000000005</v>
      </c>
      <c r="H192" s="3">
        <f t="shared" si="1"/>
        <v>0.90999999999999659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17546.560000000001</v>
      </c>
      <c r="D193" s="2">
        <f>'PR-RAS'!E197</f>
        <v>9773.57</v>
      </c>
      <c r="E193" s="2">
        <v>0</v>
      </c>
      <c r="F193" s="2">
        <v>0</v>
      </c>
      <c r="G193" s="3">
        <f t="shared" si="0"/>
        <v>7121.9903999999997</v>
      </c>
      <c r="H193" s="3">
        <f t="shared" si="1"/>
        <v>0.86999999999898137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1053.77</v>
      </c>
      <c r="D194" s="2">
        <f>'PR-RAS'!E198</f>
        <v>671.94</v>
      </c>
      <c r="E194" s="2">
        <v>0</v>
      </c>
      <c r="F194" s="2">
        <v>0</v>
      </c>
      <c r="G194" s="3">
        <f t="shared" si="0"/>
        <v>462.74645000000004</v>
      </c>
      <c r="H194" s="3">
        <f t="shared" si="1"/>
        <v>0.28999999999996362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1606.36</v>
      </c>
      <c r="D195" s="2">
        <f>'PR-RAS'!E199</f>
        <v>2535.91</v>
      </c>
      <c r="E195" s="2">
        <v>0</v>
      </c>
      <c r="F195" s="2">
        <v>0</v>
      </c>
      <c r="G195" s="3">
        <f t="shared" si="0"/>
        <v>1295.56692</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3164.51</v>
      </c>
      <c r="D197" s="2">
        <f>'PR-RAS'!E201</f>
        <v>4917.66</v>
      </c>
      <c r="E197" s="2">
        <v>0</v>
      </c>
      <c r="F197" s="2">
        <v>0</v>
      </c>
      <c r="G197" s="3">
        <f t="shared" si="0"/>
        <v>2547.96668</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2268.5699999999997</v>
      </c>
      <c r="D198" s="2">
        <f>'PR-RAS'!E202</f>
        <v>1955.6499999999999</v>
      </c>
      <c r="E198" s="2">
        <v>0</v>
      </c>
      <c r="F198" s="2">
        <v>0</v>
      </c>
      <c r="G198" s="3">
        <f t="shared" si="0"/>
        <v>1217.4343899999999</v>
      </c>
      <c r="H198" s="3">
        <f t="shared" si="1"/>
        <v>0.78000000000042746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2268.5699999999997</v>
      </c>
      <c r="D212" s="2">
        <f>'PR-RAS'!E216</f>
        <v>1955.6499999999999</v>
      </c>
      <c r="E212" s="2">
        <v>0</v>
      </c>
      <c r="F212" s="2">
        <v>0</v>
      </c>
      <c r="G212" s="3">
        <f t="shared" si="0"/>
        <v>1303.9525699999997</v>
      </c>
      <c r="H212" s="3">
        <f t="shared" si="1"/>
        <v>0.78000000000042746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2259.85</v>
      </c>
      <c r="D213" s="2">
        <f>'PR-RAS'!E217</f>
        <v>1952.8</v>
      </c>
      <c r="E213" s="2">
        <v>0</v>
      </c>
      <c r="F213" s="2">
        <v>0</v>
      </c>
      <c r="G213" s="3">
        <f t="shared" si="0"/>
        <v>1307.0753999999999</v>
      </c>
      <c r="H213" s="3">
        <f t="shared" si="1"/>
        <v>0.35000000000013642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0.01</v>
      </c>
      <c r="E214" s="2">
        <v>0</v>
      </c>
      <c r="F214" s="2">
        <v>0</v>
      </c>
      <c r="G214" s="3">
        <f t="shared" si="0"/>
        <v>4.2599999999999999E-3</v>
      </c>
      <c r="H214" s="3">
        <f t="shared" si="1"/>
        <v>0.01</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8.7200000000000006</v>
      </c>
      <c r="D215" s="2">
        <f>'PR-RAS'!E219</f>
        <v>2.84</v>
      </c>
      <c r="E215" s="2">
        <v>0</v>
      </c>
      <c r="F215" s="2">
        <v>0</v>
      </c>
      <c r="G215" s="3">
        <f t="shared" si="0"/>
        <v>3.0815999999999999</v>
      </c>
      <c r="H215" s="3">
        <f t="shared" si="1"/>
        <v>0.4399999999999995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64437.58</v>
      </c>
      <c r="D258" s="2">
        <f>'PR-RAS'!E262</f>
        <v>76496.03</v>
      </c>
      <c r="E258" s="2">
        <v>0</v>
      </c>
      <c r="F258" s="2">
        <v>0</v>
      </c>
      <c r="G258" s="3">
        <f t="shared" si="0"/>
        <v>55879.417480000004</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64437.58</v>
      </c>
      <c r="D265" s="2">
        <f>'PR-RAS'!E269</f>
        <v>76496.03</v>
      </c>
      <c r="E265" s="2">
        <v>0</v>
      </c>
      <c r="F265" s="2">
        <v>0</v>
      </c>
      <c r="G265" s="3">
        <f t="shared" si="0"/>
        <v>57401.424960000004</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64437.58</v>
      </c>
      <c r="D266" s="2">
        <f>'PR-RAS'!E270</f>
        <v>76496.03</v>
      </c>
      <c r="E266" s="2">
        <v>0</v>
      </c>
      <c r="F266" s="2">
        <v>0</v>
      </c>
      <c r="G266" s="3">
        <f t="shared" si="0"/>
        <v>57618.854600000006</v>
      </c>
      <c r="H266" s="3">
        <f t="shared" si="1"/>
        <v>0.44999999999708962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1831834.2</v>
      </c>
      <c r="D295" s="2">
        <f>'PR-RAS'!E299</f>
        <v>2236457.6399999997</v>
      </c>
      <c r="E295" s="2">
        <v>0</v>
      </c>
      <c r="F295" s="2">
        <v>0</v>
      </c>
      <c r="G295" s="3">
        <f t="shared" si="12"/>
        <v>1853596.3471199998</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251049.13000000012</v>
      </c>
      <c r="D296" s="2">
        <f>'PR-RAS'!E300</f>
        <v>0</v>
      </c>
      <c r="E296" s="2">
        <v>0</v>
      </c>
      <c r="F296" s="2">
        <v>0</v>
      </c>
      <c r="G296" s="3">
        <f t="shared" si="12"/>
        <v>74059.493350000033</v>
      </c>
      <c r="H296" s="3">
        <f t="shared" si="13"/>
        <v>0.13000000012107193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191471.21999999974</v>
      </c>
      <c r="E297" s="2">
        <v>0</v>
      </c>
      <c r="F297" s="2">
        <v>0</v>
      </c>
      <c r="G297" s="3">
        <f t="shared" si="12"/>
        <v>113350.96223999983</v>
      </c>
      <c r="H297" s="3">
        <f t="shared" si="13"/>
        <v>0.21999999973922968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786328.56</v>
      </c>
      <c r="D298" s="2">
        <f>'PR-RAS'!E302</f>
        <v>1268058.3700000001</v>
      </c>
      <c r="E298" s="2">
        <v>0</v>
      </c>
      <c r="F298" s="2">
        <v>0</v>
      </c>
      <c r="G298" s="3">
        <f t="shared" si="12"/>
        <v>986766.25410000002</v>
      </c>
      <c r="H298" s="3">
        <f t="shared" si="13"/>
        <v>0.81000000005587935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25705.66</v>
      </c>
      <c r="D300" s="2">
        <f>'PR-RAS'!E304</f>
        <v>16574.310000000001</v>
      </c>
      <c r="E300" s="2">
        <v>0</v>
      </c>
      <c r="F300" s="2">
        <v>0</v>
      </c>
      <c r="G300" s="3">
        <f t="shared" si="12"/>
        <v>17597.42972</v>
      </c>
      <c r="H300" s="3">
        <f t="shared" si="13"/>
        <v>0.65000000000145519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25702.47</v>
      </c>
      <c r="D301" s="2">
        <f>'PR-RAS'!E305</f>
        <v>16571.5</v>
      </c>
      <c r="E301" s="2">
        <v>0</v>
      </c>
      <c r="F301" s="2">
        <v>0</v>
      </c>
      <c r="G301" s="3">
        <f t="shared" si="12"/>
        <v>17653.641</v>
      </c>
      <c r="H301" s="3">
        <f t="shared" si="13"/>
        <v>0.97000000000116415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22528.329999999998</v>
      </c>
      <c r="D355" s="2">
        <f>'PR-RAS'!E360</f>
        <v>30359.600000000002</v>
      </c>
      <c r="E355" s="2">
        <v>0</v>
      </c>
      <c r="F355" s="2">
        <v>0</v>
      </c>
      <c r="G355" s="3">
        <f t="shared" si="12"/>
        <v>29469.625619999999</v>
      </c>
      <c r="H355" s="3">
        <f t="shared" si="13"/>
        <v>0.72999999999592546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620.79999999999995</v>
      </c>
      <c r="D356" s="2">
        <f>'PR-RAS'!E361</f>
        <v>5869.36</v>
      </c>
      <c r="E356" s="2">
        <v>0</v>
      </c>
      <c r="F356" s="2">
        <v>0</v>
      </c>
      <c r="G356" s="3">
        <f t="shared" si="12"/>
        <v>4387.6295999999993</v>
      </c>
      <c r="H356" s="3">
        <f t="shared" si="13"/>
        <v>0.55999999999971806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620.79999999999995</v>
      </c>
      <c r="D361" s="2">
        <f>'PR-RAS'!E366</f>
        <v>5869.36</v>
      </c>
      <c r="E361" s="2">
        <v>0</v>
      </c>
      <c r="F361" s="2">
        <v>0</v>
      </c>
      <c r="G361" s="3">
        <f t="shared" si="12"/>
        <v>4449.4271999999992</v>
      </c>
      <c r="H361" s="3">
        <f t="shared" si="13"/>
        <v>0.55999999999971806</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620.79999999999995</v>
      </c>
      <c r="D364" s="2">
        <f>'PR-RAS'!E369</f>
        <v>5869.36</v>
      </c>
      <c r="E364" s="2">
        <v>0</v>
      </c>
      <c r="F364" s="2">
        <v>0</v>
      </c>
      <c r="G364" s="3">
        <f t="shared" si="12"/>
        <v>4486.5057599999991</v>
      </c>
      <c r="H364" s="3">
        <f t="shared" si="13"/>
        <v>0.55999999999971806</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21907.53</v>
      </c>
      <c r="D368" s="2">
        <f>'PR-RAS'!E373</f>
        <v>24490.240000000002</v>
      </c>
      <c r="E368" s="2">
        <v>0</v>
      </c>
      <c r="F368" s="2">
        <v>0</v>
      </c>
      <c r="G368" s="3">
        <f t="shared" si="12"/>
        <v>26015.899670000003</v>
      </c>
      <c r="H368" s="3">
        <f t="shared" si="13"/>
        <v>0.71000000000276486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20963.32</v>
      </c>
      <c r="D374" s="2">
        <f>'PR-RAS'!E379</f>
        <v>23460</v>
      </c>
      <c r="E374" s="2">
        <v>0</v>
      </c>
      <c r="F374" s="2">
        <v>0</v>
      </c>
      <c r="G374" s="3">
        <f t="shared" si="12"/>
        <v>25320.478360000001</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17625.68</v>
      </c>
      <c r="D375" s="2">
        <f>'PR-RAS'!E380</f>
        <v>22057.5</v>
      </c>
      <c r="E375" s="2">
        <v>0</v>
      </c>
      <c r="F375" s="2">
        <v>0</v>
      </c>
      <c r="G375" s="3">
        <f t="shared" si="12"/>
        <v>23091.014319999998</v>
      </c>
      <c r="H375" s="3">
        <f t="shared" si="13"/>
        <v>0.81999999999970896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3337.64</v>
      </c>
      <c r="D376" s="2">
        <f>'PR-RAS'!E381</f>
        <v>0</v>
      </c>
      <c r="E376" s="2">
        <v>0</v>
      </c>
      <c r="F376" s="2">
        <v>0</v>
      </c>
      <c r="G376" s="3">
        <f t="shared" si="12"/>
        <v>1251.615</v>
      </c>
      <c r="H376" s="3">
        <f t="shared" si="13"/>
        <v>0.36000000000012733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1402.5</v>
      </c>
      <c r="E377" s="2">
        <v>0</v>
      </c>
      <c r="F377" s="2">
        <v>0</v>
      </c>
      <c r="G377" s="3">
        <f t="shared" si="12"/>
        <v>1054.68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944.21</v>
      </c>
      <c r="D388" s="2">
        <f>'PR-RAS'!E393</f>
        <v>1030.24</v>
      </c>
      <c r="E388" s="2">
        <v>0</v>
      </c>
      <c r="F388" s="2">
        <v>0</v>
      </c>
      <c r="G388" s="3">
        <f t="shared" si="12"/>
        <v>1162.81503</v>
      </c>
      <c r="H388" s="3">
        <f t="shared" si="13"/>
        <v>0.45000000000004547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944.21</v>
      </c>
      <c r="D389" s="2">
        <f>'PR-RAS'!E394</f>
        <v>1030.24</v>
      </c>
      <c r="E389" s="2">
        <v>0</v>
      </c>
      <c r="F389" s="2">
        <v>0</v>
      </c>
      <c r="G389" s="3">
        <f t="shared" si="12"/>
        <v>1165.81972</v>
      </c>
      <c r="H389" s="3">
        <f t="shared" si="13"/>
        <v>0.45000000000004547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22528.329999999998</v>
      </c>
      <c r="D413" s="2">
        <f>'PR-RAS'!E418</f>
        <v>30359.600000000002</v>
      </c>
      <c r="E413" s="2">
        <v>0</v>
      </c>
      <c r="F413" s="2">
        <v>0</v>
      </c>
      <c r="G413" s="3">
        <f t="shared" si="12"/>
        <v>34297.982359999995</v>
      </c>
      <c r="H413" s="3">
        <f t="shared" si="13"/>
        <v>0.72999999999592546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2082883.33</v>
      </c>
      <c r="D417" s="2">
        <f>'PR-RAS'!E422</f>
        <v>2044986.42</v>
      </c>
      <c r="E417" s="2">
        <v>0</v>
      </c>
      <c r="F417" s="2">
        <v>0</v>
      </c>
      <c r="G417" s="3">
        <f t="shared" si="12"/>
        <v>2567908.1667199996</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1854362.53</v>
      </c>
      <c r="D418" s="2">
        <f>'PR-RAS'!E423</f>
        <v>2266817.2399999998</v>
      </c>
      <c r="E418" s="2">
        <v>0</v>
      </c>
      <c r="F418" s="2">
        <v>0</v>
      </c>
      <c r="G418" s="3">
        <f t="shared" si="12"/>
        <v>2663794.7531699999</v>
      </c>
      <c r="H418" s="3">
        <f t="shared" si="13"/>
        <v>0.70999999972991645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228520.80000000005</v>
      </c>
      <c r="D419" s="2">
        <f>'PR-RAS'!E424</f>
        <v>0</v>
      </c>
      <c r="E419" s="2">
        <v>0</v>
      </c>
      <c r="F419" s="2">
        <v>0</v>
      </c>
      <c r="G419" s="3">
        <f t="shared" si="12"/>
        <v>95521.694400000022</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221830.81999999983</v>
      </c>
      <c r="E420" s="2">
        <v>0</v>
      </c>
      <c r="F420" s="2">
        <v>0</v>
      </c>
      <c r="G420" s="3">
        <f t="shared" si="12"/>
        <v>185894.22715999986</v>
      </c>
      <c r="H420" s="3">
        <f t="shared" si="13"/>
        <v>0.18000000016763806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786328.56</v>
      </c>
      <c r="D421" s="2">
        <f>'PR-RAS'!E426</f>
        <v>1268058.3700000001</v>
      </c>
      <c r="E421" s="2">
        <v>0</v>
      </c>
      <c r="F421" s="2">
        <v>0</v>
      </c>
      <c r="G421" s="3">
        <f t="shared" si="12"/>
        <v>1395427.0260000001</v>
      </c>
      <c r="H421" s="3">
        <f t="shared" si="13"/>
        <v>0.81000000005587935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25705.66</v>
      </c>
      <c r="D423" s="2">
        <f>'PR-RAS'!E428</f>
        <v>16574.310000000001</v>
      </c>
      <c r="E423" s="2">
        <v>0</v>
      </c>
      <c r="F423" s="2">
        <v>0</v>
      </c>
      <c r="G423" s="3">
        <f t="shared" si="12"/>
        <v>24836.506159999997</v>
      </c>
      <c r="H423" s="3">
        <f t="shared" si="13"/>
        <v>0.65000000000145519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263416.76</v>
      </c>
      <c r="D424" s="2">
        <f>'PR-RAS'!E430</f>
        <v>0</v>
      </c>
      <c r="E424" s="2">
        <v>0</v>
      </c>
      <c r="F424" s="2">
        <v>0</v>
      </c>
      <c r="G424" s="3">
        <f t="shared" si="12"/>
        <v>111425.28948000001</v>
      </c>
      <c r="H424" s="3">
        <f t="shared" si="13"/>
        <v>0.23999999999068677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263416.76</v>
      </c>
      <c r="D473" s="2">
        <f>'PR-RAS'!E479</f>
        <v>0</v>
      </c>
      <c r="E473" s="2">
        <v>0</v>
      </c>
      <c r="F473" s="2">
        <v>0</v>
      </c>
      <c r="G473" s="3">
        <f t="shared" si="12"/>
        <v>124332.71072</v>
      </c>
      <c r="H473" s="3">
        <f t="shared" si="13"/>
        <v>0.23999999999068677</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263416.76</v>
      </c>
      <c r="D479" s="2">
        <f>'PR-RAS'!E485</f>
        <v>0</v>
      </c>
      <c r="E479" s="2">
        <v>0</v>
      </c>
      <c r="F479" s="2">
        <v>0</v>
      </c>
      <c r="G479" s="3">
        <f t="shared" si="12"/>
        <v>125913.21128</v>
      </c>
      <c r="H479" s="3">
        <f t="shared" si="13"/>
        <v>0.23999999999068677</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263416.76</v>
      </c>
      <c r="D480" s="2">
        <f>'PR-RAS'!E486</f>
        <v>0</v>
      </c>
      <c r="E480" s="2">
        <v>0</v>
      </c>
      <c r="F480" s="2">
        <v>0</v>
      </c>
      <c r="G480" s="3">
        <f t="shared" si="12"/>
        <v>126176.62804</v>
      </c>
      <c r="H480" s="3">
        <f t="shared" si="13"/>
        <v>0.23999999999068677</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263416.76</v>
      </c>
      <c r="D633" s="2">
        <f>'PR-RAS'!E639</f>
        <v>0</v>
      </c>
      <c r="E633" s="2">
        <v>0</v>
      </c>
      <c r="F633" s="2">
        <v>0</v>
      </c>
      <c r="G633" s="3">
        <f t="shared" si="14"/>
        <v>166479.39232000001</v>
      </c>
      <c r="H633" s="3">
        <f t="shared" si="15"/>
        <v>0.23999999999068677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2346300.09</v>
      </c>
      <c r="D637" s="2">
        <f>'PR-RAS'!E643</f>
        <v>2044986.42</v>
      </c>
      <c r="E637" s="2">
        <v>0</v>
      </c>
      <c r="F637" s="2">
        <v>0</v>
      </c>
      <c r="G637" s="3">
        <f t="shared" si="14"/>
        <v>4093469.58348</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1854362.53</v>
      </c>
      <c r="D638" s="2">
        <f>'PR-RAS'!E644</f>
        <v>2266817.2399999998</v>
      </c>
      <c r="E638" s="2">
        <v>0</v>
      </c>
      <c r="F638" s="2">
        <v>0</v>
      </c>
      <c r="G638" s="3">
        <f t="shared" si="14"/>
        <v>4069154.0953699998</v>
      </c>
      <c r="H638" s="3">
        <f t="shared" si="15"/>
        <v>0.70999999972991645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491937.55999999982</v>
      </c>
      <c r="D639" s="2">
        <f>'PR-RAS'!E645</f>
        <v>0</v>
      </c>
      <c r="E639" s="2">
        <v>0</v>
      </c>
      <c r="F639" s="2">
        <v>0</v>
      </c>
      <c r="G639" s="3">
        <f t="shared" si="14"/>
        <v>313856.16327999992</v>
      </c>
      <c r="H639" s="3">
        <f t="shared" si="15"/>
        <v>0.44000000017695129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221830.81999999983</v>
      </c>
      <c r="E640" s="2">
        <v>0</v>
      </c>
      <c r="F640" s="2">
        <v>0</v>
      </c>
      <c r="G640" s="3">
        <f t="shared" si="14"/>
        <v>283499.78795999981</v>
      </c>
      <c r="H640" s="3">
        <f t="shared" si="15"/>
        <v>0.18000000016763806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786328.56</v>
      </c>
      <c r="D641" s="2">
        <f>'PR-RAS'!E647</f>
        <v>1268058.3700000001</v>
      </c>
      <c r="E641" s="2">
        <v>0</v>
      </c>
      <c r="F641" s="2">
        <v>0</v>
      </c>
      <c r="G641" s="3">
        <f t="shared" si="14"/>
        <v>2126364.9920000001</v>
      </c>
      <c r="H641" s="3">
        <f t="shared" si="15"/>
        <v>0.81000000005587935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1278266.1199999999</v>
      </c>
      <c r="D643" s="2">
        <f>'PR-RAS'!E649</f>
        <v>1046227.5500000003</v>
      </c>
      <c r="E643" s="2">
        <v>0</v>
      </c>
      <c r="F643" s="2">
        <v>0</v>
      </c>
      <c r="G643" s="3">
        <f t="shared" si="14"/>
        <v>2164003.0232400005</v>
      </c>
      <c r="H643" s="3">
        <f t="shared" si="15"/>
        <v>0.56999999959953129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86327.85</v>
      </c>
      <c r="D645" s="2">
        <f>'PR-RAS'!E651</f>
        <v>6762.5</v>
      </c>
      <c r="E645" s="2">
        <v>0</v>
      </c>
      <c r="F645" s="2">
        <v>0</v>
      </c>
      <c r="G645" s="3">
        <f t="shared" si="14"/>
        <v>64305.235400000005</v>
      </c>
      <c r="H645" s="3">
        <f t="shared" si="15"/>
        <v>0.64999999999417923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816528.48</v>
      </c>
      <c r="D646" s="2">
        <f>'PR-RAS'!E653</f>
        <v>1279513.29</v>
      </c>
      <c r="E646" s="2">
        <v>0</v>
      </c>
      <c r="F646" s="2">
        <v>0</v>
      </c>
      <c r="G646" s="3">
        <f t="shared" si="14"/>
        <v>2177233.0137</v>
      </c>
      <c r="H646" s="3">
        <f t="shared" si="15"/>
        <v>0.77000000001862645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2479822.61</v>
      </c>
      <c r="D647" s="2">
        <f>'PR-RAS'!E654</f>
        <v>2265043.84</v>
      </c>
      <c r="E647" s="2">
        <v>0</v>
      </c>
      <c r="F647" s="2">
        <v>0</v>
      </c>
      <c r="G647" s="3">
        <f t="shared" si="14"/>
        <v>4528402.0473399991</v>
      </c>
      <c r="H647" s="3">
        <f t="shared" si="15"/>
        <v>0.55000000027939677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2016837.8</v>
      </c>
      <c r="D648" s="2">
        <f>'PR-RAS'!E655</f>
        <v>2407050.41</v>
      </c>
      <c r="E648" s="2">
        <v>0</v>
      </c>
      <c r="F648" s="2">
        <v>0</v>
      </c>
      <c r="G648" s="3">
        <f t="shared" si="14"/>
        <v>4419617.2871400006</v>
      </c>
      <c r="H648" s="3">
        <f t="shared" si="15"/>
        <v>0.61000000010244548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1279513.2899999998</v>
      </c>
      <c r="D649" s="2">
        <f>'PR-RAS'!E656</f>
        <v>1137506.7199999997</v>
      </c>
      <c r="E649" s="2">
        <v>0</v>
      </c>
      <c r="F649" s="2">
        <v>0</v>
      </c>
      <c r="G649" s="3">
        <f t="shared" si="14"/>
        <v>2303333.3210399998</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21</v>
      </c>
      <c r="D651" s="2">
        <f>'PR-RAS'!E658</f>
        <v>27</v>
      </c>
      <c r="E651" s="2">
        <v>0</v>
      </c>
      <c r="F651" s="2">
        <v>0</v>
      </c>
      <c r="G651" s="3">
        <f t="shared" si="14"/>
        <v>48.75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v>
      </c>
      <c r="D653" s="2">
        <f>'PR-RAS'!E660</f>
        <v>25</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560</v>
      </c>
      <c r="D726" s="2">
        <f>'PR-RAS'!E733</f>
        <v>820.72</v>
      </c>
      <c r="E726" s="2">
        <v>0</v>
      </c>
      <c r="F726" s="2">
        <v>0</v>
      </c>
      <c r="G726" s="3">
        <f t="shared" si="14"/>
        <v>1596.0440000000001</v>
      </c>
      <c r="H726" s="3">
        <f t="shared" si="15"/>
        <v>0.27999999999997272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8057.23</v>
      </c>
      <c r="D727" s="2">
        <f>'PR-RAS'!E734</f>
        <v>10233.75</v>
      </c>
      <c r="E727" s="2">
        <v>0</v>
      </c>
      <c r="F727" s="2">
        <v>0</v>
      </c>
      <c r="G727" s="3">
        <f t="shared" si="14"/>
        <v>20708.953979999998</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4300</v>
      </c>
      <c r="D729" s="2">
        <f>'PR-RAS'!E736</f>
        <v>5300</v>
      </c>
      <c r="E729" s="2">
        <v>0</v>
      </c>
      <c r="F729" s="2">
        <v>0</v>
      </c>
      <c r="G729" s="3">
        <f t="shared" si="14"/>
        <v>10847.199999999999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347576.08</v>
      </c>
      <c r="D730" s="2">
        <f>'PR-RAS'!E737</f>
        <v>377892.97</v>
      </c>
      <c r="E730" s="2">
        <v>0</v>
      </c>
      <c r="F730" s="2">
        <v>0</v>
      </c>
      <c r="G730" s="3">
        <f t="shared" si="14"/>
        <v>804350.91258</v>
      </c>
      <c r="H730" s="3">
        <f t="shared" si="15"/>
        <v>0.11000000004423782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180406.7</v>
      </c>
      <c r="D731" s="2">
        <f>'PR-RAS'!E738</f>
        <v>180615.42</v>
      </c>
      <c r="E731" s="2">
        <v>0</v>
      </c>
      <c r="F731" s="2">
        <v>0</v>
      </c>
      <c r="G731" s="3">
        <f t="shared" si="14"/>
        <v>395395.40419999999</v>
      </c>
      <c r="H731" s="3">
        <f t="shared" si="15"/>
        <v>0.72000000000116415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802.4</v>
      </c>
      <c r="D732" s="2">
        <f>'PR-RAS'!E739</f>
        <v>0</v>
      </c>
      <c r="E732" s="2">
        <v>0</v>
      </c>
      <c r="F732" s="2">
        <v>0</v>
      </c>
      <c r="G732" s="3">
        <f t="shared" si="14"/>
        <v>586.55439999999999</v>
      </c>
      <c r="H732" s="3">
        <f t="shared" si="15"/>
        <v>0.39999999999997726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14239.64</v>
      </c>
      <c r="D734" s="2">
        <f>'PR-RAS'!E741</f>
        <v>12115.93</v>
      </c>
      <c r="E734" s="2">
        <v>0</v>
      </c>
      <c r="F734" s="2">
        <v>0</v>
      </c>
      <c r="G734" s="3">
        <f t="shared" si="14"/>
        <v>28199.609499999999</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146.58000000000001</v>
      </c>
      <c r="D735" s="2">
        <f>'PR-RAS'!E742</f>
        <v>167.51</v>
      </c>
      <c r="E735" s="2">
        <v>0</v>
      </c>
      <c r="F735" s="2">
        <v>0</v>
      </c>
      <c r="G735" s="3">
        <f t="shared" si="14"/>
        <v>353.49439999999998</v>
      </c>
      <c r="H735" s="3">
        <f t="shared" si="15"/>
        <v>0.90999999999999659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64437.58</v>
      </c>
      <c r="D839" s="2">
        <f>'PR-RAS'!E846</f>
        <v>76496.03</v>
      </c>
      <c r="E839" s="2">
        <v>0</v>
      </c>
      <c r="F839" s="2">
        <v>0</v>
      </c>
      <c r="G839" s="3">
        <f t="shared" si="34"/>
        <v>182206.03831999999</v>
      </c>
      <c r="H839" s="3">
        <f t="shared" si="35"/>
        <v>0.44999999999708962</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2859911.0700000003</v>
      </c>
      <c r="D1011" s="7">
        <f>BILANCA!E6</f>
        <v>2615839.2199999997</v>
      </c>
      <c r="E1011" s="7">
        <v>0</v>
      </c>
      <c r="F1011" s="7">
        <v>0</v>
      </c>
      <c r="G1011" s="8">
        <f t="shared" ref="G1011:G1306" si="38">B1011/1000*C1011+B1011/500*D1011</f>
        <v>8091.5895099999998</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1443246.56</v>
      </c>
      <c r="D1012" s="2">
        <f>BILANCA!E7</f>
        <v>1426289.68</v>
      </c>
      <c r="E1012" s="2">
        <v>0</v>
      </c>
      <c r="F1012" s="2">
        <v>0</v>
      </c>
      <c r="G1012" s="3">
        <f t="shared" si="38"/>
        <v>8591.6518399999986</v>
      </c>
      <c r="H1012" s="3">
        <f t="shared" si="35"/>
        <v>0.76000000000931323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1227.1800000000003</v>
      </c>
      <c r="D1013" s="2">
        <f>BILANCA!E8</f>
        <v>5235.25</v>
      </c>
      <c r="E1013" s="2">
        <v>0</v>
      </c>
      <c r="F1013" s="2">
        <v>0</v>
      </c>
      <c r="G1013" s="3">
        <f t="shared" si="38"/>
        <v>35.093040000000002</v>
      </c>
      <c r="H1013" s="3">
        <f t="shared" si="35"/>
        <v>0.43000000000029104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15527.14</v>
      </c>
      <c r="D1015" s="2">
        <f>BILANCA!E10</f>
        <v>21396.5</v>
      </c>
      <c r="E1015" s="2">
        <v>0</v>
      </c>
      <c r="F1015" s="2">
        <v>0</v>
      </c>
      <c r="G1015" s="3">
        <f t="shared" si="38"/>
        <v>291.60070000000002</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14299.96</v>
      </c>
      <c r="D1016" s="2">
        <f>BILANCA!E11</f>
        <v>16161.25</v>
      </c>
      <c r="E1016" s="2">
        <v>0</v>
      </c>
      <c r="F1016" s="2">
        <v>0</v>
      </c>
      <c r="G1016" s="3">
        <f t="shared" si="38"/>
        <v>279.73475999999999</v>
      </c>
      <c r="H1016" s="3">
        <f t="shared" si="35"/>
        <v>0.29000000000087311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1438390.6800000002</v>
      </c>
      <c r="D1017" s="2">
        <f>BILANCA!E12</f>
        <v>1413076.96</v>
      </c>
      <c r="E1017" s="2">
        <v>0</v>
      </c>
      <c r="F1017" s="2">
        <v>0</v>
      </c>
      <c r="G1017" s="3">
        <f t="shared" si="38"/>
        <v>29851.8122</v>
      </c>
      <c r="H1017" s="3">
        <f t="shared" si="35"/>
        <v>0.35999999986961484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1393853.81</v>
      </c>
      <c r="D1018" s="2">
        <f>BILANCA!E13</f>
        <v>1371781.49</v>
      </c>
      <c r="E1018" s="2">
        <v>0</v>
      </c>
      <c r="F1018" s="2">
        <v>0</v>
      </c>
      <c r="G1018" s="3">
        <f t="shared" si="38"/>
        <v>33099.334320000002</v>
      </c>
      <c r="H1018" s="3">
        <f t="shared" si="35"/>
        <v>0.67999999993480742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1765785.22</v>
      </c>
      <c r="D1020" s="2">
        <f>BILANCA!E15</f>
        <v>1765785.22</v>
      </c>
      <c r="E1020" s="2">
        <v>0</v>
      </c>
      <c r="F1020" s="2">
        <v>0</v>
      </c>
      <c r="G1020" s="3">
        <f t="shared" si="38"/>
        <v>52973.556600000004</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371931.41</v>
      </c>
      <c r="D1023" s="2">
        <f>BILANCA!E18</f>
        <v>394003.73</v>
      </c>
      <c r="E1023" s="2">
        <v>0</v>
      </c>
      <c r="F1023" s="2">
        <v>0</v>
      </c>
      <c r="G1023" s="3">
        <f t="shared" si="38"/>
        <v>15079.205309999998</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41910.75</v>
      </c>
      <c r="D1024" s="2">
        <f>BILANCA!E19</f>
        <v>39756.01999999996</v>
      </c>
      <c r="E1024" s="2">
        <v>0</v>
      </c>
      <c r="F1024" s="2">
        <v>0</v>
      </c>
      <c r="G1024" s="3">
        <f t="shared" si="38"/>
        <v>1699.9190599999988</v>
      </c>
      <c r="H1024" s="3">
        <f t="shared" si="35"/>
        <v>0.26999999996041879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146199.09</v>
      </c>
      <c r="D1025" s="2">
        <f>BILANCA!E20</f>
        <v>156776.99</v>
      </c>
      <c r="E1025" s="2">
        <v>0</v>
      </c>
      <c r="F1025" s="2">
        <v>0</v>
      </c>
      <c r="G1025" s="3">
        <f t="shared" si="38"/>
        <v>6896.296049999999</v>
      </c>
      <c r="H1025" s="3">
        <f t="shared" si="35"/>
        <v>0.10000000000582077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11667.65</v>
      </c>
      <c r="D1026" s="2">
        <f>BILANCA!E21</f>
        <v>9623.99</v>
      </c>
      <c r="E1026" s="2">
        <v>0</v>
      </c>
      <c r="F1026" s="2">
        <v>0</v>
      </c>
      <c r="G1026" s="3">
        <f t="shared" si="38"/>
        <v>494.65008</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77917.009999999995</v>
      </c>
      <c r="D1027" s="2">
        <f>BILANCA!E22</f>
        <v>79172.179999999993</v>
      </c>
      <c r="E1027" s="2">
        <v>0</v>
      </c>
      <c r="F1027" s="2">
        <v>0</v>
      </c>
      <c r="G1027" s="3">
        <f t="shared" si="38"/>
        <v>4016.4432900000002</v>
      </c>
      <c r="H1027" s="3">
        <f t="shared" si="35"/>
        <v>0.18999999998777639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193873</v>
      </c>
      <c r="D1033" s="2">
        <f>BILANCA!E28</f>
        <v>205817.14</v>
      </c>
      <c r="E1033" s="2">
        <v>0</v>
      </c>
      <c r="F1033" s="2">
        <v>0</v>
      </c>
      <c r="G1033" s="3">
        <f t="shared" si="38"/>
        <v>13926.667440000001</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64570.64</v>
      </c>
      <c r="D1041" s="2">
        <f>BILANCA!E36</f>
        <v>65600</v>
      </c>
      <c r="E1041" s="2">
        <v>0</v>
      </c>
      <c r="F1041" s="2">
        <v>0</v>
      </c>
      <c r="G1041" s="3">
        <f t="shared" si="38"/>
        <v>6068.8898399999998</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64570.64</v>
      </c>
      <c r="D1045" s="2">
        <f>BILANCA!E40</f>
        <v>65600</v>
      </c>
      <c r="E1045" s="2">
        <v>0</v>
      </c>
      <c r="F1045" s="2">
        <v>0</v>
      </c>
      <c r="G1045" s="3">
        <f t="shared" si="38"/>
        <v>6851.9724000000006</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2626.1200000000008</v>
      </c>
      <c r="D1050" s="2">
        <f>BILANCA!E45</f>
        <v>1539.4500000000007</v>
      </c>
      <c r="E1050" s="2">
        <v>0</v>
      </c>
      <c r="F1050" s="2">
        <v>0</v>
      </c>
      <c r="G1050" s="3">
        <f t="shared" si="38"/>
        <v>228.2008000000001</v>
      </c>
      <c r="H1050" s="3">
        <f t="shared" si="35"/>
        <v>0.57000000000152795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17291</v>
      </c>
      <c r="D1052" s="2">
        <f>BILANCA!E47</f>
        <v>17291</v>
      </c>
      <c r="E1052" s="2">
        <v>0</v>
      </c>
      <c r="F1052" s="2">
        <v>0</v>
      </c>
      <c r="G1052" s="3">
        <f t="shared" si="38"/>
        <v>2178.6660000000002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14664.88</v>
      </c>
      <c r="D1055" s="2">
        <f>BILANCA!E50</f>
        <v>15751.55</v>
      </c>
      <c r="E1055" s="2">
        <v>0</v>
      </c>
      <c r="F1055" s="2">
        <v>0</v>
      </c>
      <c r="G1055" s="3">
        <f t="shared" si="38"/>
        <v>2077.5590999999995</v>
      </c>
      <c r="H1055" s="3">
        <f t="shared" si="35"/>
        <v>0.57000000000152795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1529.3</v>
      </c>
      <c r="D1059" s="2">
        <f>BILANCA!E54</f>
        <v>1529.3</v>
      </c>
      <c r="E1059" s="2">
        <v>0</v>
      </c>
      <c r="F1059" s="2">
        <v>0</v>
      </c>
      <c r="G1059" s="3">
        <f t="shared" si="38"/>
        <v>224.80709999999999</v>
      </c>
      <c r="H1059" s="3">
        <f t="shared" si="35"/>
        <v>0.59999999999990905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1529.3</v>
      </c>
      <c r="D1060" s="2">
        <f>BILANCA!E55</f>
        <v>1529.3</v>
      </c>
      <c r="E1060" s="2">
        <v>0</v>
      </c>
      <c r="F1060" s="2">
        <v>0</v>
      </c>
      <c r="G1060" s="3">
        <f t="shared" si="38"/>
        <v>229.39500000000001</v>
      </c>
      <c r="H1060" s="3">
        <f t="shared" si="35"/>
        <v>0.59999999999990905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3628.7</v>
      </c>
      <c r="D1068" s="2">
        <f>BILANCA!E63</f>
        <v>7977.4699999999993</v>
      </c>
      <c r="E1068" s="2">
        <v>0</v>
      </c>
      <c r="F1068" s="2">
        <v>0</v>
      </c>
      <c r="G1068" s="3">
        <f t="shared" si="38"/>
        <v>1135.85112</v>
      </c>
      <c r="H1068" s="3">
        <f t="shared" si="35"/>
        <v>0.76999999999952706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5118.5</v>
      </c>
      <c r="E1069" s="2">
        <v>0</v>
      </c>
      <c r="F1069" s="2">
        <v>0</v>
      </c>
      <c r="G1069" s="3">
        <f t="shared" si="38"/>
        <v>603.98299999999995</v>
      </c>
      <c r="H1069" s="3">
        <f t="shared" si="35"/>
        <v>0.5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3628.7</v>
      </c>
      <c r="D1070" s="2">
        <f>BILANCA!E65</f>
        <v>2858.97</v>
      </c>
      <c r="E1070" s="2">
        <v>0</v>
      </c>
      <c r="F1070" s="2">
        <v>0</v>
      </c>
      <c r="G1070" s="3">
        <f t="shared" si="38"/>
        <v>560.7983999999999</v>
      </c>
      <c r="H1070" s="3">
        <f t="shared" si="35"/>
        <v>0.33000000000038199</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1416664.5100000002</v>
      </c>
      <c r="D1074" s="2">
        <f>BILANCA!E69</f>
        <v>1189549.5399999998</v>
      </c>
      <c r="E1074" s="2">
        <v>0</v>
      </c>
      <c r="F1074" s="2">
        <v>0</v>
      </c>
      <c r="G1074" s="3">
        <f t="shared" si="38"/>
        <v>242928.86975999997</v>
      </c>
      <c r="H1074" s="3">
        <f t="shared" si="35"/>
        <v>0.94999999995343387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1279513.29</v>
      </c>
      <c r="D1075" s="2">
        <f>BILANCA!E70</f>
        <v>1137506.72</v>
      </c>
      <c r="E1075" s="2">
        <v>0</v>
      </c>
      <c r="F1075" s="2">
        <v>0</v>
      </c>
      <c r="G1075" s="3">
        <f t="shared" si="38"/>
        <v>231044.23745000002</v>
      </c>
      <c r="H1075" s="3">
        <f t="shared" si="35"/>
        <v>0.57000000006519258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1279513.29</v>
      </c>
      <c r="D1076" s="2">
        <f>BILANCA!E71</f>
        <v>1137506.72</v>
      </c>
      <c r="E1076" s="2">
        <v>0</v>
      </c>
      <c r="F1076" s="2">
        <v>0</v>
      </c>
      <c r="G1076" s="3">
        <f t="shared" si="38"/>
        <v>234598.76418</v>
      </c>
      <c r="H1076" s="3">
        <f t="shared" si="35"/>
        <v>0.57000000006519258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1279513.29</v>
      </c>
      <c r="D1078" s="2">
        <f>BILANCA!E73</f>
        <v>1137506.72</v>
      </c>
      <c r="E1078" s="2">
        <v>0</v>
      </c>
      <c r="F1078" s="2">
        <v>0</v>
      </c>
      <c r="G1078" s="3">
        <f t="shared" si="38"/>
        <v>241707.81764000002</v>
      </c>
      <c r="H1078" s="3">
        <f t="shared" si="35"/>
        <v>0.57000000006519258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23832.59</v>
      </c>
      <c r="D1087" s="2">
        <f>BILANCA!E82</f>
        <v>24563.129999999997</v>
      </c>
      <c r="E1087" s="2">
        <v>0</v>
      </c>
      <c r="F1087" s="2">
        <v>0</v>
      </c>
      <c r="G1087" s="3">
        <f t="shared" si="38"/>
        <v>5617.8314499999997</v>
      </c>
      <c r="H1087" s="3">
        <f t="shared" si="35"/>
        <v>0.53999999999723514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0.01</v>
      </c>
      <c r="E1089" s="2">
        <v>0</v>
      </c>
      <c r="F1089" s="2">
        <v>0</v>
      </c>
      <c r="G1089" s="3">
        <f t="shared" si="38"/>
        <v>1.58E-3</v>
      </c>
      <c r="H1089" s="3">
        <f t="shared" si="35"/>
        <v>0.01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23832.59</v>
      </c>
      <c r="D1090" s="2">
        <f>BILANCA!E85</f>
        <v>24015.61</v>
      </c>
      <c r="E1090" s="2">
        <v>0</v>
      </c>
      <c r="F1090" s="2">
        <v>0</v>
      </c>
      <c r="G1090" s="3">
        <f t="shared" si="38"/>
        <v>5749.1048000000001</v>
      </c>
      <c r="H1090" s="3">
        <f t="shared" si="35"/>
        <v>0.7999999999992724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547.51</v>
      </c>
      <c r="E1092" s="2">
        <v>0</v>
      </c>
      <c r="F1092" s="2">
        <v>0</v>
      </c>
      <c r="G1092" s="3">
        <f t="shared" si="38"/>
        <v>89.791640000000001</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26990.78</v>
      </c>
      <c r="D1152" s="2">
        <f>BILANCA!E147</f>
        <v>20717.190000000002</v>
      </c>
      <c r="E1152" s="2">
        <v>0</v>
      </c>
      <c r="F1152" s="2">
        <v>0</v>
      </c>
      <c r="G1152" s="3">
        <f t="shared" si="38"/>
        <v>9716.3727199999994</v>
      </c>
      <c r="H1152" s="3">
        <f t="shared" si="41"/>
        <v>0.41000000000349246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3.19</v>
      </c>
      <c r="D1164" s="2">
        <f>BILANCA!E159</f>
        <v>2.81</v>
      </c>
      <c r="E1164" s="2">
        <v>0</v>
      </c>
      <c r="F1164" s="2">
        <v>0</v>
      </c>
      <c r="G1164" s="3">
        <f t="shared" si="38"/>
        <v>1.3567400000000001</v>
      </c>
      <c r="H1164" s="3">
        <f t="shared" si="41"/>
        <v>0.37999999999999989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26987.59</v>
      </c>
      <c r="D1166" s="2">
        <f>BILANCA!E161</f>
        <v>20714.38</v>
      </c>
      <c r="E1166" s="2">
        <v>0</v>
      </c>
      <c r="F1166" s="2">
        <v>0</v>
      </c>
      <c r="G1166" s="3">
        <f t="shared" si="38"/>
        <v>10672.9506</v>
      </c>
      <c r="H1166" s="3">
        <f t="shared" si="41"/>
        <v>0.79000000000087311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86327.85</v>
      </c>
      <c r="D1176" s="2">
        <f>BILANCA!E171</f>
        <v>6762.5</v>
      </c>
      <c r="E1176" s="2">
        <v>0</v>
      </c>
      <c r="F1176" s="2">
        <v>0</v>
      </c>
      <c r="G1176" s="3">
        <f t="shared" si="38"/>
        <v>16575.573100000001</v>
      </c>
      <c r="H1176" s="3">
        <f t="shared" si="41"/>
        <v>0.64999999999417923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7812.5</v>
      </c>
      <c r="D1177" s="2">
        <f>BILANCA!E172</f>
        <v>6762.5</v>
      </c>
      <c r="E1177" s="2">
        <v>0</v>
      </c>
      <c r="F1177" s="2">
        <v>0</v>
      </c>
      <c r="G1177" s="3">
        <f t="shared" si="38"/>
        <v>3563.3625000000002</v>
      </c>
      <c r="H1177" s="3">
        <f t="shared" si="41"/>
        <v>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78515.350000000006</v>
      </c>
      <c r="D1179" s="2">
        <f>BILANCA!E174</f>
        <v>0</v>
      </c>
      <c r="E1179" s="2">
        <v>0</v>
      </c>
      <c r="F1179" s="2">
        <v>0</v>
      </c>
      <c r="G1179" s="3">
        <f t="shared" si="38"/>
        <v>13269.094150000003</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2859911.07</v>
      </c>
      <c r="D1180" s="2">
        <f>BILANCA!E176</f>
        <v>2615839.2200000002</v>
      </c>
      <c r="E1180" s="2">
        <v>0</v>
      </c>
      <c r="F1180" s="2">
        <v>0</v>
      </c>
      <c r="G1180" s="3">
        <f t="shared" si="38"/>
        <v>1375570.2167000002</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129429.6</v>
      </c>
      <c r="D1181" s="2">
        <f>BILANCA!E177</f>
        <v>147908.20000000001</v>
      </c>
      <c r="E1181" s="2">
        <v>0</v>
      </c>
      <c r="F1181" s="2">
        <v>0</v>
      </c>
      <c r="G1181" s="3">
        <f t="shared" si="38"/>
        <v>72717.066000000021</v>
      </c>
      <c r="H1181" s="3">
        <f t="shared" si="41"/>
        <v>0.60000000000582077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129429.6</v>
      </c>
      <c r="D1182" s="2">
        <f>BILANCA!E178</f>
        <v>147410.47</v>
      </c>
      <c r="E1182" s="2">
        <v>0</v>
      </c>
      <c r="F1182" s="2">
        <v>0</v>
      </c>
      <c r="G1182" s="3">
        <f t="shared" si="38"/>
        <v>72971.092879999997</v>
      </c>
      <c r="H1182" s="3">
        <f t="shared" si="41"/>
        <v>0.86999999999534339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78973.19</v>
      </c>
      <c r="D1183" s="2">
        <f>BILANCA!E179</f>
        <v>107884.72</v>
      </c>
      <c r="E1183" s="2">
        <v>0</v>
      </c>
      <c r="F1183" s="2">
        <v>0</v>
      </c>
      <c r="G1183" s="3">
        <f t="shared" si="38"/>
        <v>50990.474989999995</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43249.58</v>
      </c>
      <c r="D1184" s="2">
        <f>BILANCA!E180</f>
        <v>36010.5</v>
      </c>
      <c r="E1184" s="2">
        <v>0</v>
      </c>
      <c r="F1184" s="2">
        <v>0</v>
      </c>
      <c r="G1184" s="3">
        <f t="shared" si="38"/>
        <v>20057.08092</v>
      </c>
      <c r="H1184" s="3">
        <f t="shared" si="41"/>
        <v>0.91999999999825377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316.36</v>
      </c>
      <c r="D1185" s="2">
        <f>BILANCA!E181</f>
        <v>248.34</v>
      </c>
      <c r="E1185" s="2">
        <v>0</v>
      </c>
      <c r="F1185" s="2">
        <v>0</v>
      </c>
      <c r="G1185" s="3">
        <f t="shared" si="38"/>
        <v>142.28199999999998</v>
      </c>
      <c r="H1185" s="3">
        <f t="shared" si="41"/>
        <v>0.70000000000001705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316.36</v>
      </c>
      <c r="D1188" s="2">
        <f>BILANCA!E184</f>
        <v>248.34</v>
      </c>
      <c r="E1188" s="2">
        <v>0</v>
      </c>
      <c r="F1188" s="2">
        <v>0</v>
      </c>
      <c r="G1188" s="3">
        <f t="shared" si="38"/>
        <v>144.72111999999998</v>
      </c>
      <c r="H1188" s="3">
        <f t="shared" si="41"/>
        <v>0.70000000000001705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6890.47</v>
      </c>
      <c r="D1200" s="2">
        <f>BILANCA!E196</f>
        <v>3266.91</v>
      </c>
      <c r="E1200" s="2">
        <v>0</v>
      </c>
      <c r="F1200" s="2">
        <v>0</v>
      </c>
      <c r="G1200" s="3">
        <f t="shared" si="38"/>
        <v>2550.6151</v>
      </c>
      <c r="H1200" s="3">
        <f t="shared" si="41"/>
        <v>0.56000000000040018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497.73</v>
      </c>
      <c r="E1251" s="2">
        <v>0</v>
      </c>
      <c r="F1251" s="2">
        <v>0</v>
      </c>
      <c r="G1251" s="3">
        <f>B1251/1000*C1251+B1251/500*D1251</f>
        <v>239.90585999999999</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2730481.4699999997</v>
      </c>
      <c r="D1255" s="2">
        <f>BILANCA!E251</f>
        <v>2467931.02</v>
      </c>
      <c r="E1255" s="2">
        <v>0</v>
      </c>
      <c r="F1255" s="2">
        <v>0</v>
      </c>
      <c r="G1255" s="3">
        <f t="shared" si="38"/>
        <v>1878254.15995</v>
      </c>
      <c r="H1255" s="3">
        <f t="shared" si="41"/>
        <v>0.48999999975785613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1426509.69</v>
      </c>
      <c r="D1256" s="2">
        <f>BILANCA!E252</f>
        <v>1405129.16</v>
      </c>
      <c r="E1256" s="2">
        <v>0</v>
      </c>
      <c r="F1256" s="2">
        <v>0</v>
      </c>
      <c r="G1256" s="3">
        <f t="shared" si="38"/>
        <v>1042244.9304599999</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1426509.69</v>
      </c>
      <c r="D1257" s="2">
        <f>BILANCA!E253</f>
        <v>1405129.16</v>
      </c>
      <c r="E1257" s="2">
        <v>0</v>
      </c>
      <c r="F1257" s="2">
        <v>0</v>
      </c>
      <c r="G1257" s="3">
        <f t="shared" si="38"/>
        <v>1046481.6984699999</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1278266.1199999999</v>
      </c>
      <c r="D1259" s="2">
        <f>BILANCA!E255</f>
        <v>1046227.5499999999</v>
      </c>
      <c r="E1259" s="2">
        <v>0</v>
      </c>
      <c r="F1259" s="2">
        <v>0</v>
      </c>
      <c r="G1259" s="3">
        <f t="shared" si="38"/>
        <v>839309.58377999999</v>
      </c>
      <c r="H1259" s="3">
        <f t="shared" si="41"/>
        <v>0.56999999994877726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1300794.45</v>
      </c>
      <c r="D1260" s="2">
        <f>BILANCA!E256</f>
        <v>1076587.1499999999</v>
      </c>
      <c r="E1260" s="2">
        <v>0</v>
      </c>
      <c r="F1260" s="2">
        <v>0</v>
      </c>
      <c r="G1260" s="3">
        <f t="shared" si="38"/>
        <v>863492.1875</v>
      </c>
      <c r="H1260" s="3">
        <f t="shared" si="41"/>
        <v>0.59999999986030161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1037377.69</v>
      </c>
      <c r="D1261" s="2">
        <f>BILANCA!E257</f>
        <v>1076587.1499999999</v>
      </c>
      <c r="E1261" s="2">
        <v>0</v>
      </c>
      <c r="F1261" s="2">
        <v>0</v>
      </c>
      <c r="G1261" s="3">
        <f t="shared" si="38"/>
        <v>800828.54948999989</v>
      </c>
      <c r="H1261" s="3">
        <f t="shared" si="41"/>
        <v>0.4599999999627471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263416.76</v>
      </c>
      <c r="D1263" s="2">
        <f>BILANCA!E259</f>
        <v>0</v>
      </c>
      <c r="E1263" s="2">
        <v>0</v>
      </c>
      <c r="F1263" s="2">
        <v>0</v>
      </c>
      <c r="G1263" s="3">
        <f t="shared" si="38"/>
        <v>66644.44028000001</v>
      </c>
      <c r="H1263" s="3">
        <f t="shared" si="41"/>
        <v>0.23999999999068677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22528.33</v>
      </c>
      <c r="D1264" s="2">
        <f>BILANCA!E260</f>
        <v>30359.599999999999</v>
      </c>
      <c r="E1264" s="2">
        <v>0</v>
      </c>
      <c r="F1264" s="2">
        <v>0</v>
      </c>
      <c r="G1264" s="3">
        <f t="shared" si="38"/>
        <v>21144.872620000002</v>
      </c>
      <c r="H1264" s="3">
        <f t="shared" si="41"/>
        <v>0.73000000000320142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22528.33</v>
      </c>
      <c r="D1266" s="2">
        <f>BILANCA!E262</f>
        <v>30359.599999999999</v>
      </c>
      <c r="E1266" s="2">
        <v>0</v>
      </c>
      <c r="F1266" s="2">
        <v>0</v>
      </c>
      <c r="G1266" s="3">
        <f t="shared" si="38"/>
        <v>21311.367680000003</v>
      </c>
      <c r="H1266" s="3">
        <f t="shared" si="41"/>
        <v>0.73000000000320142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25705.66</v>
      </c>
      <c r="D1278" s="2">
        <f>BILANCA!E274</f>
        <v>16574.310000000001</v>
      </c>
      <c r="E1278" s="2">
        <v>0</v>
      </c>
      <c r="F1278" s="2">
        <v>0</v>
      </c>
      <c r="G1278" s="3">
        <f t="shared" si="38"/>
        <v>15772.947040000003</v>
      </c>
      <c r="H1278" s="3">
        <f t="shared" si="41"/>
        <v>0.65000000000145519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2.81</v>
      </c>
      <c r="E1290" s="2">
        <v>0</v>
      </c>
      <c r="F1290" s="2">
        <v>0</v>
      </c>
      <c r="G1290" s="3">
        <f t="shared" si="48"/>
        <v>1.5736000000000001</v>
      </c>
      <c r="H1290" s="3">
        <f t="shared" si="49"/>
        <v>0.18999999999999995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25705.66</v>
      </c>
      <c r="D1292" s="2">
        <f>BILANCA!E288</f>
        <v>16571.5</v>
      </c>
      <c r="E1292" s="2">
        <v>0</v>
      </c>
      <c r="F1292" s="2">
        <v>0</v>
      </c>
      <c r="G1292" s="3">
        <f t="shared" si="48"/>
        <v>16595.322119999997</v>
      </c>
      <c r="H1292" s="3">
        <f t="shared" si="49"/>
        <v>0.84000000000014552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9070.39</v>
      </c>
      <c r="D1301" s="2">
        <f>BILANCA!E297</f>
        <v>80901.84</v>
      </c>
      <c r="E1301" s="2">
        <v>0</v>
      </c>
      <c r="F1301" s="2">
        <v>0</v>
      </c>
      <c r="G1301" s="3">
        <f t="shared" si="38"/>
        <v>49724.354369999994</v>
      </c>
      <c r="H1301" s="3">
        <f t="shared" si="41"/>
        <v>0.55000000000291038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9070.39</v>
      </c>
      <c r="D1302" s="2">
        <f>BILANCA!E298</f>
        <v>80901.84</v>
      </c>
      <c r="E1302" s="2">
        <v>0</v>
      </c>
      <c r="F1302" s="2">
        <v>0</v>
      </c>
      <c r="G1302" s="3">
        <f t="shared" si="38"/>
        <v>49895.228439999992</v>
      </c>
      <c r="H1302" s="3">
        <f t="shared" si="41"/>
        <v>0.55000000000291038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26990.78</v>
      </c>
      <c r="D1306" s="2">
        <f>BILANCA!E303</f>
        <v>20717.189999999999</v>
      </c>
      <c r="E1306" s="2">
        <v>0</v>
      </c>
      <c r="F1306" s="2">
        <v>0</v>
      </c>
      <c r="G1306" s="3">
        <f t="shared" si="38"/>
        <v>20253.847359999996</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497.73</v>
      </c>
      <c r="E1311" s="2">
        <v>0</v>
      </c>
      <c r="F1311" s="2">
        <v>0</v>
      </c>
      <c r="G1311" s="3">
        <f t="shared" si="52"/>
        <v>299.63346000000001</v>
      </c>
      <c r="H1311" s="3">
        <f t="shared" si="41"/>
        <v>0.26999999999998181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49.78</v>
      </c>
      <c r="E1314" s="2">
        <v>0</v>
      </c>
      <c r="F1314" s="2">
        <v>0</v>
      </c>
      <c r="G1314" s="3">
        <f t="shared" si="52"/>
        <v>30.26624</v>
      </c>
      <c r="H1314" s="3">
        <f t="shared" si="41"/>
        <v>0.21999999999999886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129429.6</v>
      </c>
      <c r="D1340" s="2">
        <f>BILANCA!E337</f>
        <v>147410.47</v>
      </c>
      <c r="E1340" s="2">
        <v>0</v>
      </c>
      <c r="F1340" s="2">
        <v>0</v>
      </c>
      <c r="G1340" s="3">
        <f t="shared" si="52"/>
        <v>140002.67819999999</v>
      </c>
      <c r="H1340" s="3">
        <f t="shared" si="41"/>
        <v>0.86999999999534339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497.73</v>
      </c>
      <c r="E1383" s="2">
        <v>0</v>
      </c>
      <c r="F1383" s="2">
        <v>0</v>
      </c>
      <c r="G1383" s="3">
        <f t="shared" si="59"/>
        <v>371.30658</v>
      </c>
      <c r="H1383" s="3">
        <f t="shared" si="60"/>
        <v>0.26999999999998181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230680.68</v>
      </c>
      <c r="E1384" s="2">
        <v>0</v>
      </c>
      <c r="F1384" s="2">
        <v>0</v>
      </c>
      <c r="G1384" s="3">
        <f t="shared" si="59"/>
        <v>172549.14864</v>
      </c>
      <c r="H1384" s="3">
        <f t="shared" si="60"/>
        <v>0.32000000000698492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0.53</v>
      </c>
      <c r="D1390" s="2">
        <f>BILANCA!E387</f>
        <v>0.53</v>
      </c>
      <c r="E1390" s="2">
        <v>0</v>
      </c>
      <c r="F1390" s="2">
        <v>0</v>
      </c>
      <c r="G1390" s="3">
        <f t="shared" ref="G1390:G1399" si="61">B1390/1000*C1390+B1390/500*D1390</f>
        <v>0.60420000000000007</v>
      </c>
      <c r="H1390" s="3">
        <f t="shared" ref="H1390:H1399" si="62">ABS(C1390-ROUND(C1390,0))+ABS(D1390-ROUND(D1390,0))</f>
        <v>0.94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8801.1</v>
      </c>
      <c r="D1392" s="2">
        <f>BILANCA!E389</f>
        <v>19126.8</v>
      </c>
      <c r="E1392" s="2">
        <v>0</v>
      </c>
      <c r="F1392" s="2">
        <v>0</v>
      </c>
      <c r="G1392" s="3">
        <f t="shared" si="61"/>
        <v>17974.895400000001</v>
      </c>
      <c r="H1392" s="3">
        <f t="shared" si="62"/>
        <v>0.30000000000109139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61509.599999999999</v>
      </c>
      <c r="E1399" s="2">
        <v>0</v>
      </c>
      <c r="F1399" s="2">
        <v>0</v>
      </c>
      <c r="G1399" s="3">
        <f t="shared" si="61"/>
        <v>47854.468800000002</v>
      </c>
      <c r="H1399" s="3">
        <f t="shared" si="62"/>
        <v>0.40000000000145519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268.76</v>
      </c>
      <c r="D1400" s="14">
        <f>BILANCA!E397</f>
        <v>264.91000000000003</v>
      </c>
      <c r="E1400" s="14">
        <v>0</v>
      </c>
      <c r="F1400" s="14">
        <v>0</v>
      </c>
      <c r="G1400" s="15">
        <f t="shared" si="52"/>
        <v>311.44620000000003</v>
      </c>
      <c r="H1400" s="15">
        <f t="shared" si="41"/>
        <v>0.32999999999998408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1854362.53</v>
      </c>
      <c r="D1431" s="2">
        <f>'RAS-funkcijski'!E35</f>
        <v>2266817.2400000002</v>
      </c>
      <c r="E1431" s="2">
        <v>0</v>
      </c>
      <c r="F1431" s="2">
        <v>0</v>
      </c>
      <c r="G1431" s="3">
        <f t="shared" si="52"/>
        <v>198027.90731000001</v>
      </c>
      <c r="H1431" s="3">
        <f t="shared" si="41"/>
        <v>0.71000000019557774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1854362.53</v>
      </c>
      <c r="D1462" s="2">
        <f>'RAS-funkcijski'!E66</f>
        <v>2266817.2400000002</v>
      </c>
      <c r="E1462" s="2">
        <v>0</v>
      </c>
      <c r="F1462" s="2">
        <v>0</v>
      </c>
      <c r="G1462" s="3">
        <f t="shared" si="52"/>
        <v>396055.81462000002</v>
      </c>
      <c r="H1462" s="3">
        <f t="shared" si="63"/>
        <v>0.71000000019557774</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1854362.53</v>
      </c>
      <c r="D1463" s="2">
        <f>'RAS-funkcijski'!E67</f>
        <v>2266817.2400000002</v>
      </c>
      <c r="E1463" s="2">
        <v>0</v>
      </c>
      <c r="F1463" s="2">
        <v>0</v>
      </c>
      <c r="G1463" s="3">
        <f t="shared" si="52"/>
        <v>402443.81163000001</v>
      </c>
      <c r="H1463" s="3">
        <f t="shared" si="63"/>
        <v>0.71000000019557774</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1854362.53</v>
      </c>
      <c r="D1537" s="14">
        <f>'RAS-funkcijski'!E141</f>
        <v>2266817.2400000002</v>
      </c>
      <c r="E1537" s="14">
        <v>0</v>
      </c>
      <c r="F1537" s="14">
        <v>0</v>
      </c>
      <c r="G1537" s="15">
        <f t="shared" si="52"/>
        <v>875155.59037000011</v>
      </c>
      <c r="H1537" s="15">
        <f t="shared" si="63"/>
        <v>0.71000000019557774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186.84</v>
      </c>
      <c r="E1538" s="7">
        <v>0</v>
      </c>
      <c r="F1538" s="7">
        <v>0</v>
      </c>
      <c r="G1538" s="8">
        <f t="shared" si="52"/>
        <v>0.37368000000000001</v>
      </c>
      <c r="H1538" s="8">
        <f t="shared" si="63"/>
        <v>0.15999999999999659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186.84</v>
      </c>
      <c r="E1555" s="2">
        <v>0</v>
      </c>
      <c r="F1555" s="2">
        <v>0</v>
      </c>
      <c r="G1555" s="3">
        <f t="shared" si="52"/>
        <v>6.7262399999999998</v>
      </c>
      <c r="H1555" s="3">
        <f t="shared" si="63"/>
        <v>0.15999999999999659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186.84</v>
      </c>
      <c r="E1556" s="2">
        <v>0</v>
      </c>
      <c r="F1556" s="2">
        <v>0</v>
      </c>
      <c r="G1556" s="3">
        <f t="shared" si="52"/>
        <v>7.09992</v>
      </c>
      <c r="H1556" s="3">
        <f t="shared" si="63"/>
        <v>0.15999999999999659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186.84</v>
      </c>
      <c r="E1558" s="2">
        <v>0</v>
      </c>
      <c r="F1558" s="2">
        <v>0</v>
      </c>
      <c r="G1558" s="3">
        <f t="shared" si="52"/>
        <v>7.8472800000000005</v>
      </c>
      <c r="H1558" s="3">
        <f t="shared" si="63"/>
        <v>0.15999999999999659</v>
      </c>
      <c r="I1558" s="11">
        <f t="shared" si="66"/>
        <v>1.2555647999999733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129429.6</v>
      </c>
      <c r="D1582" s="7"/>
      <c r="E1582" s="7">
        <v>0</v>
      </c>
      <c r="F1582" s="7">
        <v>0</v>
      </c>
      <c r="G1582" s="8">
        <f t="shared" ref="G1582:G1686" si="70">B1582/1000*C1582</f>
        <v>129.42960000000002</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2463157.75</v>
      </c>
      <c r="D1583" s="2">
        <v>0</v>
      </c>
      <c r="E1583" s="2">
        <v>0</v>
      </c>
      <c r="F1583" s="2">
        <v>0</v>
      </c>
      <c r="G1583" s="3">
        <f t="shared" si="70"/>
        <v>4926.3154999999997</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1017.1</v>
      </c>
      <c r="D1584" s="2">
        <v>0</v>
      </c>
      <c r="E1584" s="2">
        <v>0</v>
      </c>
      <c r="F1584" s="2">
        <v>0</v>
      </c>
      <c r="G1584" s="3">
        <f t="shared" si="70"/>
        <v>3.0513000000000003</v>
      </c>
      <c r="H1584" s="3">
        <f t="shared" si="71"/>
        <v>0.10000000000002274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2432911.09</v>
      </c>
      <c r="D1585" s="2">
        <v>0</v>
      </c>
      <c r="E1585" s="2">
        <v>0</v>
      </c>
      <c r="F1585" s="2">
        <v>0</v>
      </c>
      <c r="G1585" s="3">
        <f t="shared" si="70"/>
        <v>9731.6443600000002</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1142714.55</v>
      </c>
      <c r="D1586" s="2">
        <v>0</v>
      </c>
      <c r="E1586" s="2">
        <v>0</v>
      </c>
      <c r="F1586" s="2">
        <v>0</v>
      </c>
      <c r="G1586" s="3">
        <f t="shared" si="70"/>
        <v>5713.5727500000003</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979142.91</v>
      </c>
      <c r="D1587" s="2">
        <v>0</v>
      </c>
      <c r="E1587" s="2">
        <v>0</v>
      </c>
      <c r="F1587" s="2">
        <v>0</v>
      </c>
      <c r="G1587" s="3">
        <f t="shared" si="70"/>
        <v>5874.8574600000002</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1924.09</v>
      </c>
      <c r="D1588" s="2">
        <v>0</v>
      </c>
      <c r="E1588" s="2">
        <v>0</v>
      </c>
      <c r="F1588" s="2">
        <v>0</v>
      </c>
      <c r="G1588" s="3">
        <f t="shared" si="70"/>
        <v>13.468629999999999</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76496.03</v>
      </c>
      <c r="D1591" s="2">
        <v>0</v>
      </c>
      <c r="E1591" s="2">
        <v>0</v>
      </c>
      <c r="F1591" s="2">
        <v>0</v>
      </c>
      <c r="G1591" s="3">
        <f t="shared" si="70"/>
        <v>764.96029999999996</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232633.51</v>
      </c>
      <c r="D1593" s="2">
        <v>0</v>
      </c>
      <c r="E1593" s="2">
        <v>0</v>
      </c>
      <c r="F1593" s="2">
        <v>0</v>
      </c>
      <c r="G1593" s="3">
        <f t="shared" si="70"/>
        <v>2791.60212</v>
      </c>
      <c r="H1593" s="3">
        <f t="shared" si="71"/>
        <v>0.48999999999068677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29229.56</v>
      </c>
      <c r="D1594" s="2">
        <v>0</v>
      </c>
      <c r="E1594" s="2">
        <v>0</v>
      </c>
      <c r="F1594" s="2">
        <v>0</v>
      </c>
      <c r="G1594" s="3">
        <f t="shared" si="70"/>
        <v>379.98428000000001</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2444679.1499999994</v>
      </c>
      <c r="D1602" s="2">
        <v>0</v>
      </c>
      <c r="E1602" s="2">
        <v>0</v>
      </c>
      <c r="F1602" s="2">
        <v>0</v>
      </c>
      <c r="G1602" s="3">
        <f t="shared" si="70"/>
        <v>51338.262149999995</v>
      </c>
      <c r="H1602" s="3">
        <f t="shared" si="71"/>
        <v>0.14999999944120646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519.37</v>
      </c>
      <c r="D1603" s="2">
        <v>0</v>
      </c>
      <c r="E1603" s="2">
        <v>0</v>
      </c>
      <c r="F1603" s="2">
        <v>0</v>
      </c>
      <c r="G1603" s="3">
        <f t="shared" si="70"/>
        <v>11.42614</v>
      </c>
      <c r="H1603" s="3">
        <f t="shared" si="71"/>
        <v>0.37000000000000455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2414930.2199999993</v>
      </c>
      <c r="D1604" s="2">
        <v>0</v>
      </c>
      <c r="E1604" s="2">
        <v>0</v>
      </c>
      <c r="F1604" s="2">
        <v>0</v>
      </c>
      <c r="G1604" s="3">
        <f t="shared" si="70"/>
        <v>55543.395059999981</v>
      </c>
      <c r="H1604" s="3">
        <f t="shared" si="71"/>
        <v>0.21999999927356839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1113803.02</v>
      </c>
      <c r="D1605" s="2">
        <v>0</v>
      </c>
      <c r="E1605" s="2">
        <v>0</v>
      </c>
      <c r="F1605" s="2">
        <v>0</v>
      </c>
      <c r="G1605" s="3">
        <f t="shared" si="70"/>
        <v>26731.27248</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986381.99</v>
      </c>
      <c r="D1606" s="2">
        <v>0</v>
      </c>
      <c r="E1606" s="2">
        <v>0</v>
      </c>
      <c r="F1606" s="2">
        <v>0</v>
      </c>
      <c r="G1606" s="3">
        <f t="shared" si="70"/>
        <v>24659.549750000002</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1992.11</v>
      </c>
      <c r="D1607" s="2">
        <v>0</v>
      </c>
      <c r="E1607" s="2">
        <v>0</v>
      </c>
      <c r="F1607" s="2">
        <v>0</v>
      </c>
      <c r="G1607" s="3">
        <f t="shared" si="70"/>
        <v>51.794859999999993</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76496.03</v>
      </c>
      <c r="D1610" s="2">
        <v>0</v>
      </c>
      <c r="E1610" s="2">
        <v>0</v>
      </c>
      <c r="F1610" s="2">
        <v>0</v>
      </c>
      <c r="G1610" s="3">
        <f t="shared" si="70"/>
        <v>2218.3848699999999</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236257.07</v>
      </c>
      <c r="D1612" s="2">
        <v>0</v>
      </c>
      <c r="E1612" s="2">
        <v>0</v>
      </c>
      <c r="F1612" s="2">
        <v>0</v>
      </c>
      <c r="G1612" s="3">
        <f t="shared" si="70"/>
        <v>7323.9691700000003</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29229.56</v>
      </c>
      <c r="D1613" s="2">
        <v>0</v>
      </c>
      <c r="E1613" s="2">
        <v>0</v>
      </c>
      <c r="F1613" s="2">
        <v>0</v>
      </c>
      <c r="G1613" s="3">
        <f t="shared" si="70"/>
        <v>935.34592000000009</v>
      </c>
      <c r="H1613" s="3">
        <f t="shared" si="71"/>
        <v>0.43999999999869033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147908.20000000065</v>
      </c>
      <c r="D1621" s="2">
        <v>0</v>
      </c>
      <c r="E1621" s="2">
        <v>0</v>
      </c>
      <c r="F1621" s="2">
        <v>0</v>
      </c>
      <c r="G1621" s="3">
        <f t="shared" si="70"/>
        <v>5916.3280000000259</v>
      </c>
      <c r="H1621" s="3">
        <f t="shared" si="71"/>
        <v>0.2000000006519258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147908.20000000001</v>
      </c>
      <c r="D1681" s="2">
        <v>0</v>
      </c>
      <c r="E1681" s="2">
        <v>0</v>
      </c>
      <c r="F1681" s="2">
        <v>0</v>
      </c>
      <c r="G1681" s="3">
        <f t="shared" si="70"/>
        <v>14790.820000000002</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497.73</v>
      </c>
      <c r="D1682" s="2">
        <v>0</v>
      </c>
      <c r="E1682" s="2">
        <v>0</v>
      </c>
      <c r="F1682" s="2">
        <v>0</v>
      </c>
      <c r="G1682" s="3">
        <f t="shared" si="70"/>
        <v>50.270730000000007</v>
      </c>
      <c r="H1682" s="3">
        <f t="shared" si="71"/>
        <v>0.26999999999998181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147410.47</v>
      </c>
      <c r="D1683" s="2">
        <v>0</v>
      </c>
      <c r="E1683" s="2">
        <v>0</v>
      </c>
      <c r="F1683" s="2">
        <v>0</v>
      </c>
      <c r="G1683" s="3">
        <f t="shared" si="70"/>
        <v>15035.867939999998</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33203125" defaultRowHeight="15" customHeight="1" x14ac:dyDescent="0.25"/>
  <cols>
    <col min="1" max="1" width="10.77734375" style="1" customWidth="1"/>
    <col min="2" max="3" width="45.77734375" style="1" customWidth="1"/>
    <col min="4" max="16" width="8" style="1" customWidth="1"/>
  </cols>
  <sheetData>
    <row r="1" spans="1:16" ht="37.5" customHeight="1" x14ac:dyDescent="0.25">
      <c r="A1" s="399" t="s">
        <v>2019</v>
      </c>
      <c r="B1" s="399"/>
      <c r="C1" s="399"/>
    </row>
    <row r="2" spans="1:16" ht="33" customHeight="1" x14ac:dyDescent="0.25">
      <c r="A2" s="400" t="s">
        <v>2020</v>
      </c>
      <c r="B2" s="401"/>
      <c r="C2" s="398"/>
      <c r="D2" s="5"/>
      <c r="E2" s="5"/>
      <c r="F2" s="5"/>
      <c r="G2" s="5"/>
      <c r="H2" s="5"/>
      <c r="I2" s="5"/>
      <c r="J2" s="5"/>
      <c r="K2" s="5"/>
      <c r="L2" s="5"/>
      <c r="M2" s="5"/>
      <c r="N2" s="5"/>
      <c r="O2" s="5"/>
      <c r="P2" s="5"/>
    </row>
    <row r="3" spans="1:16" ht="18.75" customHeight="1" x14ac:dyDescent="0.25">
      <c r="A3" s="222" t="s">
        <v>2021</v>
      </c>
      <c r="B3" s="402" t="s">
        <v>2022</v>
      </c>
      <c r="C3" s="398"/>
      <c r="D3" s="5"/>
      <c r="E3" s="5"/>
      <c r="F3" s="5"/>
      <c r="G3" s="5"/>
      <c r="H3" s="5"/>
      <c r="I3" s="5"/>
      <c r="J3" s="5"/>
      <c r="K3" s="5"/>
      <c r="L3" s="5"/>
      <c r="M3" s="5"/>
      <c r="N3" s="5"/>
      <c r="O3" s="5"/>
      <c r="P3" s="5"/>
    </row>
    <row r="4" spans="1:16" ht="37.5" hidden="1" customHeight="1" x14ac:dyDescent="0.25">
      <c r="A4" s="223" t="s">
        <v>2023</v>
      </c>
      <c r="B4" s="397" t="s">
        <v>2024</v>
      </c>
      <c r="C4" s="398"/>
      <c r="D4" s="5"/>
      <c r="E4" s="5"/>
      <c r="F4" s="5"/>
      <c r="G4" s="5"/>
      <c r="H4" s="5"/>
      <c r="I4" s="5"/>
      <c r="J4" s="5"/>
      <c r="K4" s="5"/>
      <c r="L4" s="5"/>
      <c r="M4" s="5"/>
      <c r="N4" s="5"/>
      <c r="O4" s="5"/>
      <c r="P4" s="5"/>
    </row>
    <row r="5" spans="1:16" ht="48.15" hidden="1" customHeight="1" x14ac:dyDescent="0.25">
      <c r="A5" s="223" t="s">
        <v>2023</v>
      </c>
      <c r="B5" s="397" t="s">
        <v>2025</v>
      </c>
      <c r="C5" s="398"/>
      <c r="D5" s="5"/>
      <c r="E5" s="5"/>
      <c r="F5" s="5"/>
      <c r="G5" s="5"/>
      <c r="H5" s="5"/>
      <c r="I5" s="5"/>
      <c r="J5" s="5"/>
      <c r="K5" s="5"/>
      <c r="L5" s="5"/>
      <c r="M5" s="5"/>
      <c r="N5" s="5"/>
      <c r="O5" s="5"/>
      <c r="P5" s="5"/>
    </row>
    <row r="6" spans="1:16" ht="59.25" hidden="1" customHeight="1" x14ac:dyDescent="0.25">
      <c r="A6" s="223" t="s">
        <v>2023</v>
      </c>
      <c r="B6" s="397" t="s">
        <v>2026</v>
      </c>
      <c r="C6" s="398"/>
      <c r="D6" s="5"/>
      <c r="E6" s="5"/>
      <c r="F6" s="5"/>
      <c r="G6" s="5"/>
      <c r="H6" s="5"/>
      <c r="I6" s="5"/>
      <c r="J6" s="5"/>
      <c r="K6" s="5"/>
      <c r="L6" s="5"/>
      <c r="M6" s="5"/>
      <c r="N6" s="5"/>
      <c r="O6" s="5"/>
      <c r="P6" s="5"/>
    </row>
    <row r="7" spans="1:16" ht="48.15" hidden="1" customHeight="1" x14ac:dyDescent="0.25">
      <c r="A7" s="223" t="s">
        <v>2027</v>
      </c>
      <c r="B7" s="397" t="s">
        <v>2028</v>
      </c>
      <c r="C7" s="398"/>
      <c r="D7" s="5"/>
      <c r="E7" s="5"/>
      <c r="F7" s="5"/>
      <c r="G7" s="5"/>
      <c r="H7" s="5"/>
      <c r="I7" s="5"/>
      <c r="J7" s="5"/>
      <c r="K7" s="5"/>
      <c r="L7" s="5"/>
      <c r="M7" s="5"/>
      <c r="N7" s="5"/>
      <c r="O7" s="5"/>
      <c r="P7" s="5"/>
    </row>
    <row r="8" spans="1:16" ht="41.25" hidden="1" customHeight="1" x14ac:dyDescent="0.25">
      <c r="A8" s="223" t="s">
        <v>2029</v>
      </c>
      <c r="B8" s="397" t="s">
        <v>2030</v>
      </c>
      <c r="C8" s="398"/>
      <c r="D8" s="5"/>
      <c r="E8" s="5"/>
      <c r="F8" s="5"/>
      <c r="G8" s="5"/>
      <c r="H8" s="5"/>
      <c r="I8" s="5"/>
      <c r="J8" s="5"/>
      <c r="K8" s="5"/>
      <c r="L8" s="5"/>
      <c r="M8" s="5"/>
      <c r="N8" s="5"/>
      <c r="O8" s="5"/>
      <c r="P8" s="5"/>
    </row>
    <row r="9" spans="1:16" ht="59.25" hidden="1" customHeight="1" x14ac:dyDescent="0.25">
      <c r="A9" s="223" t="s">
        <v>2031</v>
      </c>
      <c r="B9" s="397" t="s">
        <v>2032</v>
      </c>
      <c r="C9" s="398"/>
      <c r="D9" s="5"/>
      <c r="E9" s="5"/>
      <c r="F9" s="5"/>
      <c r="G9" s="5"/>
      <c r="H9" s="5"/>
      <c r="I9" s="5"/>
      <c r="J9" s="5"/>
      <c r="K9" s="5"/>
      <c r="L9" s="5"/>
      <c r="M9" s="5"/>
      <c r="N9" s="5"/>
      <c r="O9" s="5"/>
      <c r="P9" s="5"/>
    </row>
    <row r="10" spans="1:16" ht="61.5" hidden="1" customHeight="1" x14ac:dyDescent="0.25">
      <c r="A10" s="223" t="s">
        <v>2031</v>
      </c>
      <c r="B10" s="397" t="s">
        <v>2033</v>
      </c>
      <c r="C10" s="398"/>
      <c r="D10" s="5"/>
      <c r="E10" s="5"/>
      <c r="F10" s="5"/>
      <c r="G10" s="5"/>
      <c r="H10" s="5"/>
      <c r="I10" s="5"/>
      <c r="J10" s="5"/>
      <c r="K10" s="5"/>
      <c r="L10" s="5"/>
      <c r="M10" s="5"/>
      <c r="N10" s="5"/>
      <c r="O10" s="5"/>
      <c r="P10" s="5"/>
    </row>
    <row r="11" spans="1:16" ht="43.5" hidden="1" customHeight="1" x14ac:dyDescent="0.25">
      <c r="A11" s="223" t="s">
        <v>2031</v>
      </c>
      <c r="B11" s="397" t="s">
        <v>2034</v>
      </c>
      <c r="C11" s="398"/>
      <c r="D11" s="5"/>
      <c r="E11" s="5"/>
      <c r="F11" s="5"/>
      <c r="G11" s="5"/>
      <c r="H11" s="5"/>
      <c r="I11" s="5"/>
      <c r="J11" s="5"/>
      <c r="K11" s="5"/>
      <c r="L11" s="5"/>
      <c r="M11" s="5"/>
      <c r="N11" s="5"/>
      <c r="O11" s="5"/>
      <c r="P11" s="5"/>
    </row>
    <row r="12" spans="1:16" ht="27.75" hidden="1" customHeight="1" x14ac:dyDescent="0.25">
      <c r="A12" s="223" t="s">
        <v>2035</v>
      </c>
      <c r="B12" s="397" t="s">
        <v>2036</v>
      </c>
      <c r="C12" s="398"/>
      <c r="D12" s="5"/>
      <c r="E12" s="5"/>
      <c r="F12" s="5"/>
      <c r="G12" s="5"/>
      <c r="H12" s="5"/>
      <c r="I12" s="5"/>
      <c r="J12" s="5"/>
      <c r="K12" s="5"/>
      <c r="L12" s="5"/>
      <c r="M12" s="5"/>
      <c r="N12" s="5"/>
      <c r="O12" s="5"/>
      <c r="P12" s="5"/>
    </row>
    <row r="13" spans="1:16" ht="27.75" hidden="1" customHeight="1" x14ac:dyDescent="0.25">
      <c r="A13" s="223" t="s">
        <v>2037</v>
      </c>
      <c r="B13" s="397" t="s">
        <v>2038</v>
      </c>
      <c r="C13" s="398"/>
      <c r="D13" s="5"/>
      <c r="E13" s="5"/>
      <c r="F13" s="5"/>
      <c r="G13" s="5"/>
      <c r="H13" s="5"/>
      <c r="I13" s="5"/>
      <c r="J13" s="5"/>
      <c r="K13" s="5"/>
      <c r="L13" s="5"/>
      <c r="M13" s="5"/>
      <c r="N13" s="5"/>
      <c r="O13" s="5"/>
      <c r="P13" s="5"/>
    </row>
    <row r="14" spans="1:16" ht="45.75" hidden="1" customHeight="1" x14ac:dyDescent="0.25">
      <c r="A14" s="223" t="s">
        <v>2039</v>
      </c>
      <c r="B14" s="397" t="s">
        <v>2040</v>
      </c>
      <c r="C14" s="398"/>
      <c r="D14" s="5"/>
      <c r="E14" s="5"/>
      <c r="F14" s="5"/>
      <c r="G14" s="5"/>
      <c r="H14" s="5"/>
      <c r="I14" s="5"/>
      <c r="J14" s="5"/>
      <c r="K14" s="5"/>
      <c r="L14" s="5"/>
      <c r="M14" s="5"/>
      <c r="N14" s="5"/>
      <c r="O14" s="5"/>
      <c r="P14" s="5"/>
    </row>
    <row r="15" spans="1:16" ht="45.75" hidden="1" customHeight="1" x14ac:dyDescent="0.25">
      <c r="A15" s="223" t="s">
        <v>2041</v>
      </c>
      <c r="B15" s="397" t="s">
        <v>2042</v>
      </c>
      <c r="C15" s="398"/>
      <c r="D15" s="5"/>
      <c r="E15" s="5"/>
      <c r="F15" s="5"/>
      <c r="G15" s="5"/>
      <c r="H15" s="5"/>
      <c r="I15" s="5"/>
      <c r="J15" s="5"/>
      <c r="K15" s="5"/>
      <c r="L15" s="5"/>
      <c r="M15" s="5"/>
      <c r="N15" s="5"/>
      <c r="O15" s="5"/>
      <c r="P15" s="5"/>
    </row>
    <row r="16" spans="1:16" ht="51" hidden="1" customHeight="1" x14ac:dyDescent="0.25">
      <c r="A16" s="223" t="s">
        <v>2043</v>
      </c>
      <c r="B16" s="397" t="s">
        <v>2044</v>
      </c>
      <c r="C16" s="398"/>
      <c r="D16" s="5"/>
      <c r="E16" s="5"/>
      <c r="F16" s="5"/>
      <c r="G16" s="5"/>
      <c r="H16" s="5"/>
      <c r="I16" s="5"/>
      <c r="J16" s="5"/>
      <c r="K16" s="5"/>
      <c r="L16" s="5"/>
      <c r="M16" s="5"/>
      <c r="N16" s="5"/>
      <c r="O16" s="5"/>
      <c r="P16" s="5"/>
    </row>
    <row r="17" spans="1:16" ht="27.75" hidden="1" customHeight="1" x14ac:dyDescent="0.25">
      <c r="A17" s="223" t="s">
        <v>2045</v>
      </c>
      <c r="B17" s="397" t="s">
        <v>2046</v>
      </c>
      <c r="C17" s="398"/>
      <c r="D17" s="5"/>
      <c r="E17" s="5"/>
      <c r="F17" s="5"/>
      <c r="G17" s="5"/>
      <c r="H17" s="5"/>
      <c r="I17" s="5"/>
      <c r="J17" s="5"/>
      <c r="K17" s="5"/>
      <c r="L17" s="5"/>
      <c r="M17" s="5"/>
      <c r="N17" s="5"/>
      <c r="O17" s="5"/>
      <c r="P17" s="5"/>
    </row>
    <row r="18" spans="1:16" ht="27.75" hidden="1" customHeight="1" x14ac:dyDescent="0.25">
      <c r="A18" s="223" t="s">
        <v>2047</v>
      </c>
      <c r="B18" s="397" t="s">
        <v>2048</v>
      </c>
      <c r="C18" s="398"/>
      <c r="D18" s="5"/>
      <c r="E18" s="5"/>
      <c r="F18" s="5"/>
      <c r="G18" s="5"/>
      <c r="H18" s="5"/>
      <c r="I18" s="5"/>
      <c r="J18" s="5"/>
      <c r="K18" s="5"/>
      <c r="L18" s="5"/>
      <c r="M18" s="5"/>
      <c r="N18" s="5"/>
      <c r="O18" s="5"/>
      <c r="P18" s="5"/>
    </row>
    <row r="19" spans="1:16" ht="45" hidden="1" customHeight="1" x14ac:dyDescent="0.25">
      <c r="A19" s="223" t="s">
        <v>2047</v>
      </c>
      <c r="B19" s="397" t="s">
        <v>2049</v>
      </c>
      <c r="C19" s="398"/>
      <c r="D19" s="5"/>
      <c r="E19" s="5"/>
      <c r="F19" s="5"/>
      <c r="G19" s="5"/>
      <c r="H19" s="5"/>
      <c r="I19" s="5"/>
      <c r="J19" s="5"/>
      <c r="K19" s="5"/>
      <c r="L19" s="5"/>
      <c r="M19" s="5"/>
      <c r="N19" s="5"/>
      <c r="O19" s="5"/>
      <c r="P19" s="5"/>
    </row>
    <row r="20" spans="1:16" ht="45" hidden="1" customHeight="1" x14ac:dyDescent="0.25">
      <c r="A20" s="223" t="s">
        <v>2050</v>
      </c>
      <c r="B20" s="397" t="s">
        <v>2051</v>
      </c>
      <c r="C20" s="398"/>
      <c r="D20" s="5"/>
      <c r="E20" s="5"/>
      <c r="F20" s="5"/>
      <c r="G20" s="5"/>
      <c r="H20" s="5"/>
      <c r="I20" s="5"/>
      <c r="J20" s="5"/>
      <c r="K20" s="5"/>
      <c r="L20" s="5"/>
      <c r="M20" s="5"/>
      <c r="N20" s="5"/>
      <c r="O20" s="5"/>
      <c r="P20" s="5"/>
    </row>
    <row r="21" spans="1:16" ht="30.15" hidden="1" customHeight="1" x14ac:dyDescent="0.25">
      <c r="A21" s="223" t="s">
        <v>2052</v>
      </c>
      <c r="B21" s="397" t="s">
        <v>2053</v>
      </c>
      <c r="C21" s="398"/>
      <c r="D21" s="5"/>
      <c r="E21" s="5"/>
      <c r="F21" s="5"/>
      <c r="G21" s="5"/>
      <c r="H21" s="5"/>
      <c r="I21" s="5"/>
      <c r="J21" s="5"/>
      <c r="K21" s="5"/>
      <c r="L21" s="5"/>
      <c r="M21" s="5"/>
      <c r="N21" s="5"/>
      <c r="O21" s="5"/>
      <c r="P21" s="5"/>
    </row>
    <row r="22" spans="1:16" ht="30.15" hidden="1" customHeight="1" x14ac:dyDescent="0.25">
      <c r="A22" s="223" t="s">
        <v>2054</v>
      </c>
      <c r="B22" s="397" t="s">
        <v>2055</v>
      </c>
      <c r="C22" s="398"/>
      <c r="D22" s="5"/>
      <c r="E22" s="5"/>
      <c r="F22" s="5"/>
      <c r="G22" s="5"/>
      <c r="H22" s="5"/>
      <c r="I22" s="5"/>
      <c r="J22" s="5"/>
      <c r="K22" s="5"/>
      <c r="L22" s="5"/>
      <c r="M22" s="5"/>
      <c r="N22" s="5"/>
      <c r="O22" s="5"/>
      <c r="P22" s="5"/>
    </row>
    <row r="23" spans="1:16" ht="30.15" hidden="1" customHeight="1" x14ac:dyDescent="0.25">
      <c r="A23" s="223" t="s">
        <v>2056</v>
      </c>
      <c r="B23" s="397" t="s">
        <v>2057</v>
      </c>
      <c r="C23" s="398"/>
      <c r="D23" s="5"/>
      <c r="E23" s="5"/>
      <c r="F23" s="5"/>
      <c r="G23" s="5"/>
      <c r="H23" s="5"/>
      <c r="I23" s="5"/>
      <c r="J23" s="5"/>
      <c r="K23" s="5"/>
      <c r="L23" s="5"/>
      <c r="M23" s="5"/>
      <c r="N23" s="5"/>
      <c r="O23" s="5"/>
      <c r="P23" s="5"/>
    </row>
    <row r="24" spans="1:16" ht="30.15" hidden="1" customHeight="1" x14ac:dyDescent="0.25">
      <c r="A24" s="223" t="s">
        <v>2058</v>
      </c>
      <c r="B24" s="397" t="s">
        <v>2059</v>
      </c>
      <c r="C24" s="398"/>
      <c r="D24" s="5"/>
      <c r="E24" s="5"/>
      <c r="F24" s="5"/>
      <c r="G24" s="5"/>
      <c r="H24" s="5"/>
      <c r="I24" s="5"/>
      <c r="J24" s="5"/>
      <c r="K24" s="5"/>
      <c r="L24" s="5"/>
      <c r="M24" s="5"/>
      <c r="N24" s="5"/>
      <c r="O24" s="5"/>
      <c r="P24" s="5"/>
    </row>
    <row r="25" spans="1:16" ht="30.15" hidden="1" customHeight="1" x14ac:dyDescent="0.25">
      <c r="A25" s="223" t="s">
        <v>2060</v>
      </c>
      <c r="B25" s="397" t="s">
        <v>2061</v>
      </c>
      <c r="C25" s="398"/>
      <c r="D25" s="5"/>
      <c r="E25" s="5"/>
      <c r="F25" s="5"/>
      <c r="G25" s="5"/>
      <c r="H25" s="5"/>
      <c r="I25" s="5"/>
      <c r="J25" s="5"/>
      <c r="K25" s="5"/>
      <c r="L25" s="5"/>
      <c r="M25" s="5"/>
      <c r="N25" s="5"/>
      <c r="O25" s="5"/>
      <c r="P25" s="5"/>
    </row>
    <row r="26" spans="1:16" ht="30.15" hidden="1" customHeight="1" x14ac:dyDescent="0.25">
      <c r="A26" s="223" t="s">
        <v>2062</v>
      </c>
      <c r="B26" s="397" t="s">
        <v>2063</v>
      </c>
      <c r="C26" s="398"/>
      <c r="D26" s="5"/>
      <c r="E26" s="5"/>
      <c r="F26" s="5"/>
      <c r="G26" s="5"/>
      <c r="H26" s="5"/>
      <c r="I26" s="5"/>
      <c r="J26" s="5"/>
      <c r="K26" s="5"/>
      <c r="L26" s="5"/>
      <c r="M26" s="5"/>
      <c r="N26" s="5"/>
      <c r="O26" s="5"/>
      <c r="P26" s="5"/>
    </row>
    <row r="27" spans="1:16" ht="70.5" hidden="1" customHeight="1" x14ac:dyDescent="0.25">
      <c r="A27" s="223" t="s">
        <v>2064</v>
      </c>
      <c r="B27" s="397" t="s">
        <v>2065</v>
      </c>
      <c r="C27" s="398"/>
      <c r="D27" s="5"/>
      <c r="E27" s="5"/>
      <c r="F27" s="5"/>
      <c r="G27" s="5"/>
      <c r="H27" s="5"/>
      <c r="I27" s="5"/>
      <c r="J27" s="5"/>
      <c r="K27" s="5"/>
      <c r="L27" s="5"/>
      <c r="M27" s="5"/>
      <c r="N27" s="5"/>
      <c r="O27" s="5"/>
      <c r="P27" s="5"/>
    </row>
    <row r="28" spans="1:16" ht="48.15" hidden="1" customHeight="1" x14ac:dyDescent="0.25">
      <c r="A28" s="223" t="s">
        <v>2066</v>
      </c>
      <c r="B28" s="397" t="s">
        <v>2067</v>
      </c>
      <c r="C28" s="398"/>
      <c r="D28" s="5"/>
      <c r="E28" s="5"/>
      <c r="F28" s="5"/>
      <c r="G28" s="5"/>
      <c r="H28" s="5"/>
      <c r="I28" s="5"/>
      <c r="J28" s="5"/>
      <c r="K28" s="5"/>
      <c r="L28" s="5"/>
      <c r="M28" s="5"/>
      <c r="N28" s="5"/>
      <c r="O28" s="5"/>
      <c r="P28" s="5"/>
    </row>
    <row r="29" spans="1:16" ht="100.5" hidden="1" customHeight="1" x14ac:dyDescent="0.25">
      <c r="A29" s="223" t="s">
        <v>2068</v>
      </c>
      <c r="B29" s="397" t="s">
        <v>2069</v>
      </c>
      <c r="C29" s="398"/>
      <c r="D29" s="5"/>
      <c r="E29" s="5"/>
      <c r="F29" s="5"/>
      <c r="G29" s="5"/>
      <c r="H29" s="5"/>
      <c r="I29" s="5"/>
      <c r="J29" s="5"/>
      <c r="K29" s="5"/>
      <c r="L29" s="5"/>
      <c r="M29" s="5"/>
      <c r="N29" s="5"/>
      <c r="O29" s="5"/>
      <c r="P29" s="5"/>
    </row>
    <row r="30" spans="1:16" ht="45" hidden="1" customHeight="1" x14ac:dyDescent="0.25">
      <c r="A30" s="223" t="s">
        <v>2070</v>
      </c>
      <c r="B30" s="397" t="s">
        <v>2071</v>
      </c>
      <c r="C30" s="398"/>
      <c r="D30" s="5"/>
      <c r="E30" s="5"/>
      <c r="F30" s="5"/>
      <c r="G30" s="5"/>
      <c r="H30" s="5"/>
      <c r="I30" s="5"/>
      <c r="J30" s="5"/>
      <c r="K30" s="5"/>
      <c r="L30" s="5"/>
      <c r="M30" s="5"/>
      <c r="N30" s="5"/>
      <c r="O30" s="5"/>
      <c r="P30" s="5"/>
    </row>
    <row r="31" spans="1:16" ht="45" hidden="1" customHeight="1" x14ac:dyDescent="0.25">
      <c r="A31" s="223" t="s">
        <v>2072</v>
      </c>
      <c r="B31" s="397" t="s">
        <v>2073</v>
      </c>
      <c r="C31" s="398"/>
      <c r="D31" s="5"/>
      <c r="E31" s="5"/>
      <c r="F31" s="5"/>
      <c r="G31" s="5"/>
      <c r="H31" s="5"/>
      <c r="I31" s="5"/>
      <c r="J31" s="5"/>
      <c r="K31" s="5"/>
      <c r="L31" s="5"/>
      <c r="M31" s="5"/>
      <c r="N31" s="5"/>
      <c r="O31" s="5"/>
      <c r="P31" s="5"/>
    </row>
    <row r="32" spans="1:16" ht="45" hidden="1" customHeight="1" x14ac:dyDescent="0.25">
      <c r="A32" s="223" t="s">
        <v>2074</v>
      </c>
      <c r="B32" s="397" t="s">
        <v>2075</v>
      </c>
      <c r="C32" s="398"/>
      <c r="D32" s="5"/>
      <c r="E32" s="5"/>
      <c r="F32" s="5"/>
      <c r="G32" s="5"/>
      <c r="H32" s="5"/>
      <c r="I32" s="5"/>
      <c r="J32" s="5"/>
      <c r="K32" s="5"/>
      <c r="L32" s="5"/>
      <c r="M32" s="5"/>
      <c r="N32" s="5"/>
      <c r="O32" s="5"/>
      <c r="P32" s="5"/>
    </row>
    <row r="33" spans="1:16" ht="72" hidden="1" customHeight="1" x14ac:dyDescent="0.25">
      <c r="A33" s="223" t="s">
        <v>2076</v>
      </c>
      <c r="B33" s="397" t="s">
        <v>2077</v>
      </c>
      <c r="C33" s="398"/>
      <c r="D33" s="5"/>
      <c r="E33" s="5"/>
      <c r="F33" s="5"/>
      <c r="G33" s="5"/>
      <c r="H33" s="5"/>
      <c r="I33" s="5"/>
      <c r="J33" s="5"/>
      <c r="K33" s="5"/>
      <c r="L33" s="5"/>
      <c r="M33" s="5"/>
      <c r="N33" s="5"/>
      <c r="O33" s="5"/>
      <c r="P33" s="5"/>
    </row>
    <row r="34" spans="1:16" ht="79.5" hidden="1" customHeight="1" x14ac:dyDescent="0.25">
      <c r="A34" s="223" t="s">
        <v>2078</v>
      </c>
      <c r="B34" s="397" t="s">
        <v>2079</v>
      </c>
      <c r="C34" s="398"/>
      <c r="D34" s="5"/>
      <c r="E34" s="5"/>
      <c r="F34" s="5"/>
      <c r="G34" s="5"/>
      <c r="H34" s="5"/>
      <c r="I34" s="5"/>
      <c r="J34" s="5"/>
      <c r="K34" s="5"/>
      <c r="L34" s="5"/>
      <c r="M34" s="5"/>
      <c r="N34" s="5"/>
      <c r="O34" s="5"/>
      <c r="P34" s="5"/>
    </row>
    <row r="35" spans="1:16" ht="70.5" hidden="1" customHeight="1" x14ac:dyDescent="0.25">
      <c r="A35" s="223" t="s">
        <v>2080</v>
      </c>
      <c r="B35" s="397" t="s">
        <v>2081</v>
      </c>
      <c r="C35" s="398"/>
      <c r="D35" s="5"/>
      <c r="E35" s="5"/>
      <c r="F35" s="5"/>
      <c r="G35" s="5"/>
      <c r="H35" s="5"/>
      <c r="I35" s="5"/>
      <c r="J35" s="5"/>
      <c r="K35" s="5"/>
      <c r="L35" s="5"/>
      <c r="M35" s="5"/>
      <c r="N35" s="5"/>
      <c r="O35" s="5"/>
      <c r="P35" s="5"/>
    </row>
    <row r="36" spans="1:16" ht="45.75" hidden="1" customHeight="1" x14ac:dyDescent="0.25">
      <c r="A36" s="223" t="s">
        <v>2082</v>
      </c>
      <c r="B36" s="397" t="s">
        <v>2083</v>
      </c>
      <c r="C36" s="398"/>
      <c r="D36" s="5"/>
      <c r="E36" s="5"/>
      <c r="F36" s="5"/>
      <c r="G36" s="5"/>
      <c r="H36" s="5"/>
      <c r="I36" s="5"/>
      <c r="J36" s="5"/>
      <c r="K36" s="5"/>
      <c r="L36" s="5"/>
      <c r="M36" s="5"/>
      <c r="N36" s="5"/>
      <c r="O36" s="5"/>
      <c r="P36" s="5"/>
    </row>
    <row r="37" spans="1:16" ht="54.75" hidden="1" customHeight="1" x14ac:dyDescent="0.25">
      <c r="A37" s="223" t="s">
        <v>2084</v>
      </c>
      <c r="B37" s="397" t="s">
        <v>2085</v>
      </c>
      <c r="C37" s="398"/>
      <c r="D37" s="5"/>
      <c r="E37" s="5"/>
      <c r="F37" s="5"/>
      <c r="G37" s="5"/>
      <c r="H37" s="5"/>
      <c r="I37" s="5"/>
      <c r="J37" s="5"/>
      <c r="K37" s="5"/>
      <c r="L37" s="5"/>
      <c r="M37" s="5"/>
      <c r="N37" s="5"/>
      <c r="O37" s="5"/>
      <c r="P37" s="5"/>
    </row>
    <row r="38" spans="1:16" ht="37.5" hidden="1" customHeight="1" x14ac:dyDescent="0.25">
      <c r="A38" s="223" t="s">
        <v>2086</v>
      </c>
      <c r="B38" s="397" t="s">
        <v>2087</v>
      </c>
      <c r="C38" s="398"/>
      <c r="D38" s="5"/>
      <c r="E38" s="5"/>
      <c r="F38" s="5"/>
      <c r="G38" s="5"/>
      <c r="H38" s="5"/>
      <c r="I38" s="5"/>
      <c r="J38" s="5"/>
      <c r="K38" s="5"/>
      <c r="L38" s="5"/>
      <c r="M38" s="5"/>
      <c r="N38" s="5"/>
      <c r="O38" s="5"/>
      <c r="P38" s="5"/>
    </row>
    <row r="39" spans="1:16" ht="61.5" hidden="1" customHeight="1" x14ac:dyDescent="0.25">
      <c r="A39" s="223" t="s">
        <v>2088</v>
      </c>
      <c r="B39" s="397" t="s">
        <v>2089</v>
      </c>
      <c r="C39" s="398"/>
      <c r="D39" s="5"/>
      <c r="E39" s="5"/>
      <c r="F39" s="5"/>
      <c r="G39" s="5"/>
      <c r="H39" s="5"/>
      <c r="I39" s="5"/>
      <c r="J39" s="5"/>
      <c r="K39" s="5"/>
      <c r="L39" s="5"/>
      <c r="M39" s="5"/>
      <c r="N39" s="5"/>
      <c r="O39" s="5"/>
      <c r="P39" s="5"/>
    </row>
    <row r="40" spans="1:16" ht="53.4" hidden="1" customHeight="1" x14ac:dyDescent="0.25">
      <c r="A40" s="223" t="s">
        <v>2090</v>
      </c>
      <c r="B40" s="397" t="s">
        <v>2091</v>
      </c>
      <c r="C40" s="398"/>
      <c r="D40" s="5"/>
      <c r="E40" s="5"/>
      <c r="F40" s="5"/>
      <c r="G40" s="5"/>
      <c r="H40" s="5"/>
      <c r="I40" s="5"/>
      <c r="J40" s="5"/>
      <c r="K40" s="5"/>
      <c r="L40" s="5"/>
      <c r="M40" s="5"/>
      <c r="N40" s="5"/>
      <c r="O40" s="5"/>
      <c r="P40" s="5"/>
    </row>
    <row r="41" spans="1:16" ht="73.5" hidden="1" customHeight="1" x14ac:dyDescent="0.25">
      <c r="A41" s="223" t="s">
        <v>2092</v>
      </c>
      <c r="B41" s="397" t="s">
        <v>2093</v>
      </c>
      <c r="C41" s="398"/>
      <c r="D41" s="5"/>
      <c r="E41" s="5"/>
      <c r="F41" s="5"/>
      <c r="G41" s="5"/>
      <c r="H41" s="5"/>
      <c r="I41" s="5"/>
      <c r="J41" s="5"/>
      <c r="K41" s="5"/>
      <c r="L41" s="5"/>
      <c r="M41" s="5"/>
      <c r="N41" s="5"/>
      <c r="O41" s="5"/>
      <c r="P41" s="5"/>
    </row>
    <row r="42" spans="1:16" ht="57.75" hidden="1" customHeight="1" x14ac:dyDescent="0.25">
      <c r="A42" s="223" t="s">
        <v>2094</v>
      </c>
      <c r="B42" s="397" t="s">
        <v>2095</v>
      </c>
      <c r="C42" s="398"/>
      <c r="D42" s="5"/>
      <c r="E42" s="5"/>
      <c r="F42" s="5"/>
      <c r="G42" s="5"/>
      <c r="H42" s="5"/>
      <c r="I42" s="5"/>
      <c r="J42" s="5"/>
      <c r="K42" s="5"/>
      <c r="L42" s="5"/>
      <c r="M42" s="5"/>
      <c r="N42" s="5"/>
      <c r="O42" s="5"/>
      <c r="P42" s="5"/>
    </row>
    <row r="43" spans="1:16" ht="84.15" hidden="1" customHeight="1" x14ac:dyDescent="0.25">
      <c r="A43" s="223" t="s">
        <v>2096</v>
      </c>
      <c r="B43" s="397" t="s">
        <v>2097</v>
      </c>
      <c r="C43" s="398"/>
      <c r="D43" s="5"/>
      <c r="E43" s="5"/>
      <c r="F43" s="5"/>
      <c r="G43" s="5"/>
      <c r="H43" s="5"/>
      <c r="I43" s="5"/>
      <c r="J43" s="5"/>
      <c r="K43" s="5"/>
      <c r="L43" s="5"/>
      <c r="M43" s="5"/>
      <c r="N43" s="5"/>
      <c r="O43" s="5"/>
      <c r="P43" s="5"/>
    </row>
    <row r="44" spans="1:16" ht="48.15" hidden="1" customHeight="1" x14ac:dyDescent="0.25">
      <c r="A44" s="223" t="s">
        <v>2098</v>
      </c>
      <c r="B44" s="397" t="s">
        <v>2099</v>
      </c>
      <c r="C44" s="398"/>
      <c r="D44" s="5"/>
      <c r="E44" s="5"/>
      <c r="F44" s="5"/>
      <c r="G44" s="5"/>
      <c r="H44" s="5"/>
      <c r="I44" s="5"/>
      <c r="J44" s="5"/>
      <c r="K44" s="5"/>
      <c r="L44" s="5"/>
      <c r="M44" s="5"/>
      <c r="N44" s="5"/>
      <c r="O44" s="5"/>
      <c r="P44" s="5"/>
    </row>
    <row r="45" spans="1:16" ht="57.15" hidden="1" customHeight="1" x14ac:dyDescent="0.25">
      <c r="A45" s="223" t="s">
        <v>2100</v>
      </c>
      <c r="B45" s="397" t="s">
        <v>2101</v>
      </c>
      <c r="C45" s="398"/>
      <c r="D45" s="5"/>
      <c r="E45" s="5"/>
      <c r="F45" s="5"/>
      <c r="G45" s="5"/>
      <c r="H45" s="5"/>
      <c r="I45" s="5"/>
      <c r="J45" s="5"/>
      <c r="K45" s="5"/>
      <c r="L45" s="5"/>
      <c r="M45" s="5"/>
      <c r="N45" s="5"/>
      <c r="O45" s="5"/>
      <c r="P45" s="5"/>
    </row>
    <row r="46" spans="1:16" ht="73.5" hidden="1" customHeight="1" x14ac:dyDescent="0.25">
      <c r="A46" s="223" t="s">
        <v>2102</v>
      </c>
      <c r="B46" s="408" t="s">
        <v>2103</v>
      </c>
      <c r="C46" s="398"/>
      <c r="D46" s="5"/>
      <c r="E46" s="5"/>
      <c r="F46" s="5"/>
      <c r="G46" s="5"/>
      <c r="H46" s="5"/>
      <c r="I46" s="5"/>
      <c r="J46" s="5"/>
      <c r="K46" s="5"/>
      <c r="L46" s="5"/>
      <c r="M46" s="5"/>
      <c r="N46" s="5"/>
      <c r="O46" s="5"/>
      <c r="P46" s="5"/>
    </row>
    <row r="47" spans="1:16" ht="66.150000000000006" hidden="1" customHeight="1" x14ac:dyDescent="0.25">
      <c r="A47" s="39" t="s">
        <v>2104</v>
      </c>
      <c r="B47" s="409" t="s">
        <v>2105</v>
      </c>
      <c r="C47" s="409"/>
      <c r="D47" s="5"/>
      <c r="E47" s="5"/>
      <c r="F47" s="5"/>
      <c r="G47" s="5"/>
      <c r="H47" s="5"/>
      <c r="I47" s="5"/>
      <c r="J47" s="5"/>
      <c r="K47" s="5"/>
      <c r="L47" s="5"/>
      <c r="M47" s="5"/>
      <c r="N47" s="5"/>
      <c r="O47" s="5"/>
      <c r="P47" s="5"/>
    </row>
    <row r="48" spans="1:16" ht="123.75" customHeight="1" x14ac:dyDescent="0.25">
      <c r="A48" s="202" t="s">
        <v>2106</v>
      </c>
      <c r="B48" s="407" t="s">
        <v>2107</v>
      </c>
      <c r="C48" s="406"/>
      <c r="D48" s="5"/>
      <c r="E48" s="5"/>
      <c r="F48" s="5"/>
      <c r="G48" s="5"/>
      <c r="H48" s="5"/>
      <c r="I48" s="5"/>
      <c r="J48" s="5"/>
      <c r="K48" s="5"/>
      <c r="L48" s="5"/>
      <c r="M48" s="5"/>
      <c r="N48" s="5"/>
      <c r="O48" s="5"/>
      <c r="P48" s="5"/>
    </row>
    <row r="49" spans="1:16" ht="34.5" customHeight="1" x14ac:dyDescent="0.25">
      <c r="A49" s="202" t="s">
        <v>2108</v>
      </c>
      <c r="B49" s="405" t="s">
        <v>2109</v>
      </c>
      <c r="C49" s="406"/>
      <c r="D49" s="5"/>
      <c r="E49" s="5"/>
      <c r="F49" s="5"/>
      <c r="G49" s="5"/>
      <c r="H49" s="5"/>
      <c r="I49" s="5"/>
      <c r="J49" s="5"/>
      <c r="K49" s="5"/>
      <c r="L49" s="5"/>
      <c r="M49" s="5"/>
      <c r="N49" s="5"/>
      <c r="O49" s="5"/>
      <c r="P49" s="5"/>
    </row>
    <row r="50" spans="1:16" ht="34.5" customHeight="1" x14ac:dyDescent="0.25">
      <c r="A50" s="202" t="s">
        <v>2110</v>
      </c>
      <c r="B50" s="405" t="s">
        <v>2111</v>
      </c>
      <c r="C50" s="406"/>
      <c r="D50" s="5"/>
      <c r="E50" s="5"/>
      <c r="F50" s="5"/>
      <c r="G50" s="5"/>
      <c r="H50" s="5"/>
      <c r="I50" s="5"/>
      <c r="J50" s="5"/>
      <c r="K50" s="5"/>
      <c r="L50" s="5"/>
      <c r="M50" s="5"/>
      <c r="N50" s="5"/>
      <c r="O50" s="5"/>
      <c r="P50" s="5"/>
    </row>
    <row r="51" spans="1:16" ht="31.65" customHeight="1" x14ac:dyDescent="0.25">
      <c r="A51" s="224" t="s">
        <v>2112</v>
      </c>
      <c r="B51" s="397" t="s">
        <v>2113</v>
      </c>
      <c r="C51" s="398"/>
      <c r="D51" s="5"/>
      <c r="E51" s="5"/>
      <c r="F51" s="5"/>
      <c r="G51" s="5"/>
      <c r="H51" s="5"/>
      <c r="I51" s="5"/>
      <c r="J51" s="5"/>
      <c r="K51" s="5"/>
      <c r="L51" s="5"/>
      <c r="M51" s="5"/>
      <c r="N51" s="5"/>
      <c r="O51" s="5"/>
      <c r="P51" s="5"/>
    </row>
    <row r="52" spans="1:16" ht="31.65" customHeight="1" x14ac:dyDescent="0.25">
      <c r="A52" s="224" t="s">
        <v>2114</v>
      </c>
      <c r="B52" s="397" t="s">
        <v>2115</v>
      </c>
      <c r="C52" s="398"/>
      <c r="D52" s="5"/>
      <c r="E52" s="5"/>
      <c r="F52" s="5"/>
      <c r="G52" s="5"/>
      <c r="H52" s="5"/>
      <c r="I52" s="5"/>
      <c r="J52" s="5"/>
      <c r="K52" s="5"/>
      <c r="L52" s="5"/>
      <c r="M52" s="5"/>
      <c r="N52" s="5"/>
      <c r="O52" s="5"/>
      <c r="P52" s="5"/>
    </row>
    <row r="53" spans="1:16" ht="31.65" customHeight="1" x14ac:dyDescent="0.25">
      <c r="A53" s="224" t="s">
        <v>2116</v>
      </c>
      <c r="B53" s="410" t="s">
        <v>2117</v>
      </c>
      <c r="C53" s="411"/>
      <c r="D53" s="5"/>
      <c r="E53" s="5"/>
      <c r="F53" s="5"/>
      <c r="G53" s="5"/>
      <c r="H53" s="5"/>
      <c r="I53" s="5"/>
      <c r="J53" s="5"/>
      <c r="K53" s="5"/>
      <c r="L53" s="5"/>
      <c r="M53" s="5"/>
      <c r="N53" s="5"/>
      <c r="O53" s="5"/>
      <c r="P53" s="5"/>
    </row>
    <row r="54" spans="1:16" ht="31.65" customHeight="1" x14ac:dyDescent="0.25">
      <c r="A54" s="224" t="s">
        <v>2118</v>
      </c>
      <c r="B54" s="410" t="s">
        <v>2119</v>
      </c>
      <c r="C54" s="411"/>
      <c r="D54" s="5"/>
      <c r="E54" s="5"/>
      <c r="F54" s="5"/>
      <c r="G54" s="5"/>
      <c r="H54" s="5"/>
      <c r="I54" s="5"/>
      <c r="J54" s="5"/>
      <c r="K54" s="5"/>
      <c r="L54" s="5"/>
      <c r="M54" s="5"/>
      <c r="N54" s="5"/>
      <c r="O54" s="5"/>
      <c r="P54" s="5"/>
    </row>
    <row r="55" spans="1:16" ht="54.75" customHeight="1" x14ac:dyDescent="0.25">
      <c r="A55" s="224" t="s">
        <v>2120</v>
      </c>
      <c r="B55" s="410" t="s">
        <v>2121</v>
      </c>
      <c r="C55" s="411"/>
      <c r="D55" s="5"/>
      <c r="E55" s="5"/>
      <c r="F55" s="5"/>
      <c r="G55" s="5"/>
      <c r="H55" s="5"/>
      <c r="I55" s="5"/>
      <c r="J55" s="5"/>
      <c r="K55" s="5"/>
      <c r="L55" s="5"/>
      <c r="M55" s="5"/>
      <c r="N55" s="5"/>
      <c r="O55" s="5"/>
      <c r="P55" s="5"/>
    </row>
    <row r="56" spans="1:16" ht="54.75" customHeight="1" x14ac:dyDescent="0.25">
      <c r="A56" s="224" t="s">
        <v>2122</v>
      </c>
      <c r="B56" s="410" t="s">
        <v>2123</v>
      </c>
      <c r="C56" s="411"/>
      <c r="D56" s="5"/>
      <c r="E56" s="5"/>
      <c r="F56" s="5"/>
      <c r="G56" s="5"/>
      <c r="H56" s="5"/>
      <c r="I56" s="5"/>
      <c r="J56" s="5"/>
      <c r="K56" s="5"/>
      <c r="L56" s="5"/>
      <c r="M56" s="5"/>
      <c r="N56" s="5"/>
      <c r="O56" s="5"/>
      <c r="P56" s="5"/>
    </row>
    <row r="57" spans="1:16" ht="54" customHeight="1" x14ac:dyDescent="0.25">
      <c r="A57" s="224" t="s">
        <v>2124</v>
      </c>
      <c r="B57" s="410" t="s">
        <v>2125</v>
      </c>
      <c r="C57" s="411"/>
      <c r="D57" s="5"/>
      <c r="E57" s="5"/>
      <c r="F57" s="5"/>
      <c r="G57" s="5"/>
      <c r="H57" s="5"/>
      <c r="I57" s="5"/>
      <c r="J57" s="5"/>
      <c r="K57" s="5"/>
      <c r="L57" s="5"/>
      <c r="M57" s="5"/>
      <c r="N57" s="5"/>
      <c r="O57" s="5"/>
      <c r="P57" s="5"/>
    </row>
    <row r="58" spans="1:16" ht="31.05" customHeight="1" x14ac:dyDescent="0.25">
      <c r="A58" s="270" t="s">
        <v>2126</v>
      </c>
      <c r="B58" s="403" t="s">
        <v>2127</v>
      </c>
      <c r="C58" s="404"/>
      <c r="D58" s="5"/>
      <c r="E58" s="5"/>
      <c r="F58" s="5"/>
      <c r="G58" s="5"/>
      <c r="H58" s="5"/>
      <c r="I58" s="5"/>
      <c r="J58" s="5"/>
      <c r="K58" s="5"/>
      <c r="L58" s="5"/>
      <c r="M58" s="5"/>
      <c r="N58" s="5"/>
      <c r="O58" s="5"/>
      <c r="P58" s="5"/>
    </row>
    <row r="59" spans="1:16" ht="46.5" customHeight="1" x14ac:dyDescent="0.25">
      <c r="A59" s="302" t="s">
        <v>2128</v>
      </c>
      <c r="B59" s="395" t="s">
        <v>2129</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Normal="100" workbookViewId="0">
      <selection activeCell="G1" sqref="G1"/>
    </sheetView>
  </sheetViews>
  <sheetFormatPr defaultColWidth="14.33203125" defaultRowHeight="15" customHeight="1" x14ac:dyDescent="0.25"/>
  <cols>
    <col min="1" max="1" width="112.77734375" style="203" customWidth="1"/>
    <col min="2" max="6" width="14.33203125" style="1" customWidth="1"/>
  </cols>
  <sheetData>
    <row r="1" spans="1:1" ht="37.5" customHeight="1" x14ac:dyDescent="0.25">
      <c r="A1" s="210" t="s">
        <v>1997</v>
      </c>
    </row>
    <row r="2" spans="1:1" ht="12.75" customHeight="1" x14ac:dyDescent="0.25">
      <c r="A2" s="204"/>
    </row>
    <row r="3" spans="1:1" ht="13.2" x14ac:dyDescent="0.25">
      <c r="A3" s="205" t="s">
        <v>1998</v>
      </c>
    </row>
    <row r="4" spans="1:1" ht="39.15"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4" customHeight="1" x14ac:dyDescent="0.25"/>
    <row r="13" spans="1:1" ht="53.4" customHeight="1" x14ac:dyDescent="0.25"/>
    <row r="14" spans="1:1" ht="53.4" customHeight="1" x14ac:dyDescent="0.25"/>
    <row r="15" spans="1:1" ht="43.5" customHeight="1" x14ac:dyDescent="0.25"/>
    <row r="16" spans="1:1" ht="53.4" customHeight="1" x14ac:dyDescent="0.25"/>
    <row r="17" ht="53.4" customHeight="1" x14ac:dyDescent="0.25"/>
    <row r="18" ht="53.4" customHeight="1" x14ac:dyDescent="0.25"/>
    <row r="19" ht="43.5" customHeight="1" x14ac:dyDescent="0.25"/>
    <row r="20" ht="74.25" customHeight="1" x14ac:dyDescent="0.25"/>
    <row r="21" ht="102.15" customHeight="1" x14ac:dyDescent="0.25"/>
    <row r="22" ht="53.4" customHeight="1" x14ac:dyDescent="0.25"/>
    <row r="23" ht="34.5" customHeight="1" x14ac:dyDescent="0.25"/>
    <row r="24" ht="4.6500000000000004"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33203125" defaultRowHeight="15" customHeight="1" x14ac:dyDescent="0.25"/>
  <cols>
    <col min="1" max="1" width="16.6640625" style="316" customWidth="1"/>
    <col min="2" max="2" width="5.77734375" style="316" customWidth="1"/>
    <col min="3" max="3" width="37.33203125" style="316" customWidth="1"/>
    <col min="4" max="4" width="9.33203125" style="316" customWidth="1"/>
    <col min="5" max="5" width="20.109375" style="316" customWidth="1"/>
    <col min="6" max="7" width="9.88671875" style="316" customWidth="1"/>
    <col min="8" max="9" width="16.21875" style="316" customWidth="1"/>
    <col min="10" max="23" width="8" style="316" customWidth="1"/>
    <col min="24" max="24" width="14.33203125" style="317" customWidth="1"/>
    <col min="25" max="16384" width="14.33203125" style="317"/>
  </cols>
  <sheetData>
    <row r="2" spans="1:23" ht="37.5" customHeight="1" x14ac:dyDescent="0.25">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6" t="s">
        <v>1972</v>
      </c>
      <c r="B4" s="337"/>
      <c r="C4" s="337"/>
      <c r="D4" s="337"/>
      <c r="E4" s="337"/>
      <c r="F4" s="337"/>
      <c r="G4" s="337"/>
      <c r="H4" s="337"/>
      <c r="I4" s="337"/>
      <c r="J4" s="5"/>
      <c r="K4" s="245"/>
      <c r="L4" s="5"/>
      <c r="M4" s="5"/>
      <c r="N4" s="5"/>
      <c r="O4" s="5"/>
      <c r="P4" s="5"/>
      <c r="Q4" s="5"/>
      <c r="R4" s="5"/>
      <c r="S4" s="5"/>
      <c r="T4" s="5"/>
      <c r="U4" s="5"/>
      <c r="V4" s="5"/>
      <c r="W4" s="5"/>
    </row>
    <row r="5" spans="1:23" ht="13.6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65" customHeight="1" x14ac:dyDescent="0.25">
      <c r="B6" s="18" t="s">
        <v>1973</v>
      </c>
      <c r="C6" s="239">
        <v>23286</v>
      </c>
      <c r="D6" s="315"/>
      <c r="E6" s="235"/>
      <c r="F6" s="234"/>
      <c r="G6" s="234"/>
      <c r="H6" s="19" t="s">
        <v>1974</v>
      </c>
      <c r="I6" s="20" t="s">
        <v>1975</v>
      </c>
      <c r="J6" s="5"/>
      <c r="K6" s="5"/>
      <c r="L6" s="5"/>
      <c r="M6" s="5"/>
      <c r="N6" s="5"/>
      <c r="O6" s="5"/>
      <c r="P6" s="5"/>
      <c r="Q6" s="5"/>
      <c r="R6" s="5"/>
      <c r="S6" s="5"/>
      <c r="T6" s="5"/>
      <c r="U6" s="5"/>
      <c r="V6" s="5"/>
      <c r="W6" s="5"/>
    </row>
    <row r="7" spans="1:23" ht="13.65" customHeight="1" x14ac:dyDescent="0.25">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4" customHeight="1" x14ac:dyDescent="0.25">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65" customHeight="1" x14ac:dyDescent="0.25">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65" customHeight="1" x14ac:dyDescent="0.25">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65" customHeight="1" x14ac:dyDescent="0.25">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65" customHeight="1" x14ac:dyDescent="0.25">
      <c r="B12" s="24"/>
      <c r="C12" s="25"/>
      <c r="D12" s="315"/>
      <c r="E12" s="365"/>
      <c r="F12" s="328" t="s">
        <v>1984</v>
      </c>
      <c r="G12" s="329"/>
      <c r="H12" s="323" t="s">
        <v>3655</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6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1977</v>
      </c>
      <c r="B17" s="361" t="str">
        <f>'PR-RAS'!B6</f>
        <v>PRIHODI POSLOVANJA (šifre 61+62+63+64+65+66+67+68)</v>
      </c>
      <c r="C17" s="357"/>
      <c r="D17" s="357"/>
      <c r="E17" s="357"/>
      <c r="F17" s="358"/>
      <c r="G17" s="28" t="str">
        <f>'PR-RAS'!C6</f>
        <v>6</v>
      </c>
      <c r="H17" s="275">
        <f>'PR-RAS'!D6</f>
        <v>2082883.33</v>
      </c>
      <c r="I17" s="275">
        <f>'PR-RAS'!E6</f>
        <v>2044986.42</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1831834.2</v>
      </c>
      <c r="I18" s="275">
        <f>'PR-RAS'!E152</f>
        <v>2236457.6399999997</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1278266.1199999999</v>
      </c>
      <c r="I19" s="275">
        <f>'PR-RAS'!E649</f>
        <v>1046227.5500000003</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2" t="s">
        <v>1980</v>
      </c>
      <c r="B22" s="361" t="str">
        <f>BILANCA!B7</f>
        <v>Nefinancijska imovina (šifre 01+02+03+04+05+06)</v>
      </c>
      <c r="C22" s="357"/>
      <c r="D22" s="357"/>
      <c r="E22" s="357"/>
      <c r="F22" s="358"/>
      <c r="G22" s="126" t="str">
        <f>BILANCA!C7</f>
        <v>B002</v>
      </c>
      <c r="H22" s="275">
        <f>BILANCA!D7</f>
        <v>1443246.56</v>
      </c>
      <c r="I22" s="275">
        <f>BILANCA!E7</f>
        <v>1426289.68</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1416664.5100000002</v>
      </c>
      <c r="I23" s="275">
        <f>BILANCA!E69</f>
        <v>1189549.5399999998</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129429.6</v>
      </c>
      <c r="I24" s="275">
        <f>BILANCA!E177</f>
        <v>147908.20000000001</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2730481.4699999997</v>
      </c>
      <c r="I25" s="275">
        <f>BILANCA!E251</f>
        <v>2467931.02</v>
      </c>
      <c r="J25" s="5"/>
      <c r="K25" s="5"/>
      <c r="L25" s="5"/>
      <c r="M25" s="5"/>
      <c r="N25" s="5"/>
      <c r="O25" s="5"/>
      <c r="P25" s="5"/>
      <c r="Q25" s="5"/>
      <c r="R25" s="5"/>
      <c r="S25" s="5"/>
      <c r="T25" s="5"/>
      <c r="U25" s="5"/>
      <c r="V25" s="5"/>
      <c r="W25" s="5"/>
    </row>
    <row r="26" spans="1:23" ht="48" x14ac:dyDescent="0.25">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1854362.53</v>
      </c>
      <c r="I28" s="275">
        <f>'RAS-funkcijski'!E35</f>
        <v>2266817.2400000002</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1854362.53</v>
      </c>
      <c r="I31" s="275">
        <f>'RAS-funkcijski'!E141</f>
        <v>2266817.2400000002</v>
      </c>
      <c r="J31" s="5"/>
      <c r="K31" s="5"/>
      <c r="L31" s="5"/>
      <c r="M31" s="5"/>
      <c r="N31" s="5"/>
      <c r="O31" s="5"/>
      <c r="P31" s="5"/>
      <c r="Q31" s="5"/>
      <c r="R31" s="5"/>
      <c r="S31" s="5"/>
      <c r="T31" s="5"/>
      <c r="U31" s="5"/>
      <c r="V31" s="5"/>
      <c r="W31" s="5"/>
    </row>
    <row r="32" spans="1:23" ht="29.25" customHeight="1" x14ac:dyDescent="0.25">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2" t="s">
        <v>1982</v>
      </c>
      <c r="B33" s="356" t="str">
        <f>'P-VRIO'!B5</f>
        <v>Promjene u vrijednosti i obujmu imovine (šifre 91511+91512)</v>
      </c>
      <c r="C33" s="357"/>
      <c r="D33" s="357"/>
      <c r="E33" s="357"/>
      <c r="F33" s="358"/>
      <c r="G33" s="126" t="str">
        <f>'P-VRIO'!C5</f>
        <v>9151</v>
      </c>
      <c r="H33" s="275">
        <f>'P-VRIO'!D5</f>
        <v>0</v>
      </c>
      <c r="I33" s="275">
        <f>'P-VRIO'!E5</f>
        <v>186.84</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186.84</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2" t="s">
        <v>1983</v>
      </c>
      <c r="B38" s="361" t="str">
        <f>OBVEZE!B5</f>
        <v>Stanje obveza 1. siječnja (=stanju obveza iz Izvještaja o obvezama na 31. prosinca prethodne godine)</v>
      </c>
      <c r="C38" s="357"/>
      <c r="D38" s="357"/>
      <c r="E38" s="357"/>
      <c r="F38" s="358"/>
      <c r="G38" s="126" t="str">
        <f>OBVEZE!C5</f>
        <v>V001</v>
      </c>
      <c r="H38" s="275">
        <f>OBVEZE!D5</f>
        <v>129429.6</v>
      </c>
      <c r="I38" s="275" t="s">
        <v>1994</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1994</v>
      </c>
      <c r="I39" s="275">
        <f>OBVEZE!D44</f>
        <v>147908.20000000065</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147908.20000000001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33203125" defaultRowHeight="15" customHeight="1" x14ac:dyDescent="0.2"/>
  <cols>
    <col min="1" max="1" width="13.21875" style="141" customWidth="1"/>
    <col min="2" max="2" width="60.77734375" style="185" customWidth="1"/>
    <col min="3" max="3" width="12.77734375" style="141" customWidth="1"/>
    <col min="4" max="5" width="14.77734375" style="50" customWidth="1"/>
    <col min="6" max="6" width="8.77734375" style="50" customWidth="1"/>
    <col min="7" max="12" width="14.33203125" style="46" customWidth="1"/>
    <col min="13" max="16384" width="14.33203125" style="46"/>
  </cols>
  <sheetData>
    <row r="1" spans="1:24" ht="44.4"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15"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2082883.33</v>
      </c>
      <c r="E6" s="60">
        <f>E7+E43+E49+E82+E106+E125+E134+E140</f>
        <v>2044986.42</v>
      </c>
      <c r="F6" s="45">
        <f t="shared" ref="F6:F132" si="0">IF(D6&lt;&gt;0,IF(E6/D6&gt;=100,"&gt;&gt;100",E6/D6*100),"-")</f>
        <v>98.18055531703736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175841.3</v>
      </c>
      <c r="E49" s="60">
        <f>E50+E53+E58+E61+E64+E68+E71+E74+E77</f>
        <v>9068.4699999999993</v>
      </c>
      <c r="F49" s="45">
        <f t="shared" si="0"/>
        <v>5.1571900344230848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76181.36</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76181.36</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99659.94</v>
      </c>
      <c r="E77" s="60">
        <f t="shared" si="14"/>
        <v>9068.4699999999993</v>
      </c>
      <c r="F77" s="45">
        <f t="shared" si="0"/>
        <v>9.0994134654305423</v>
      </c>
    </row>
    <row r="78" spans="1:6" ht="12.75" customHeight="1" x14ac:dyDescent="0.25">
      <c r="A78" s="63">
        <v>6391</v>
      </c>
      <c r="B78" s="64" t="s">
        <v>159</v>
      </c>
      <c r="C78" s="247" t="s">
        <v>160</v>
      </c>
      <c r="D78" s="194">
        <v>3659.94</v>
      </c>
      <c r="E78" s="194">
        <v>9068.4699999999993</v>
      </c>
      <c r="F78" s="45">
        <f t="shared" si="0"/>
        <v>247.77646628086796</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96000</v>
      </c>
      <c r="E80" s="194"/>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38319.9</v>
      </c>
      <c r="E82" s="60">
        <f t="shared" si="15"/>
        <v>11.93</v>
      </c>
      <c r="F82" s="45">
        <f t="shared" si="0"/>
        <v>3.1132649093551915E-2</v>
      </c>
    </row>
    <row r="83" spans="1:6" ht="12.75" customHeight="1" x14ac:dyDescent="0.25">
      <c r="A83" s="63">
        <v>641</v>
      </c>
      <c r="B83" s="64" t="s">
        <v>169</v>
      </c>
      <c r="C83" s="247" t="s">
        <v>170</v>
      </c>
      <c r="D83" s="60">
        <f t="shared" ref="D83:E83" si="16">SUM(D84:D90)</f>
        <v>38319.9</v>
      </c>
      <c r="E83" s="60">
        <f t="shared" si="16"/>
        <v>11.93</v>
      </c>
      <c r="F83" s="45">
        <f t="shared" si="0"/>
        <v>3.1132649093551915E-2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9.5299999999999994</v>
      </c>
      <c r="E85" s="194">
        <v>11.92</v>
      </c>
      <c r="F85" s="45">
        <f t="shared" si="0"/>
        <v>125.07869884575027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v>0.01</v>
      </c>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38310.370000000003</v>
      </c>
      <c r="E90" s="194"/>
      <c r="F90" s="45">
        <f t="shared" si="0"/>
        <v>0</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1118305.83</v>
      </c>
      <c r="E125" s="60">
        <f t="shared" si="22"/>
        <v>1116380.47</v>
      </c>
      <c r="F125" s="45">
        <f t="shared" si="0"/>
        <v>99.827832427556956</v>
      </c>
    </row>
    <row r="126" spans="1:6" ht="12.75" customHeight="1" x14ac:dyDescent="0.25">
      <c r="A126" s="63">
        <v>661</v>
      </c>
      <c r="B126" s="65" t="s">
        <v>255</v>
      </c>
      <c r="C126" s="247" t="s">
        <v>256</v>
      </c>
      <c r="D126" s="60">
        <f t="shared" ref="D126:E126" si="23">SUM(D127:D128)</f>
        <v>1098227.77</v>
      </c>
      <c r="E126" s="60">
        <f t="shared" si="23"/>
        <v>1116380.47</v>
      </c>
      <c r="F126" s="45">
        <f t="shared" si="0"/>
        <v>101.65290848545925</v>
      </c>
    </row>
    <row r="127" spans="1:6" ht="12.75" customHeight="1" x14ac:dyDescent="0.25">
      <c r="A127" s="63">
        <v>6614</v>
      </c>
      <c r="B127" s="65" t="s">
        <v>257</v>
      </c>
      <c r="C127" s="247" t="s">
        <v>258</v>
      </c>
      <c r="D127" s="194">
        <v>840739.73</v>
      </c>
      <c r="E127" s="194">
        <v>865026.14</v>
      </c>
      <c r="F127" s="45">
        <f t="shared" si="0"/>
        <v>102.88869541112324</v>
      </c>
    </row>
    <row r="128" spans="1:6" ht="12.75" customHeight="1" x14ac:dyDescent="0.25">
      <c r="A128" s="63">
        <v>6615</v>
      </c>
      <c r="B128" s="65" t="s">
        <v>259</v>
      </c>
      <c r="C128" s="247" t="s">
        <v>260</v>
      </c>
      <c r="D128" s="194">
        <v>257488.04</v>
      </c>
      <c r="E128" s="194">
        <v>251354.33</v>
      </c>
      <c r="F128" s="45">
        <f t="shared" si="0"/>
        <v>97.617866057002104</v>
      </c>
    </row>
    <row r="129" spans="1:6" ht="22.8" x14ac:dyDescent="0.25">
      <c r="A129" s="63">
        <v>663</v>
      </c>
      <c r="B129" s="182" t="s">
        <v>261</v>
      </c>
      <c r="C129" s="247" t="s">
        <v>262</v>
      </c>
      <c r="D129" s="60">
        <f t="shared" ref="D129:E129" si="24">SUM(D130:D133)</f>
        <v>20078.060000000001</v>
      </c>
      <c r="E129" s="60">
        <f t="shared" si="24"/>
        <v>0</v>
      </c>
      <c r="F129" s="45">
        <f t="shared" si="0"/>
        <v>0</v>
      </c>
    </row>
    <row r="130" spans="1:6" ht="12.75" customHeight="1" x14ac:dyDescent="0.25">
      <c r="A130" s="63">
        <v>6631</v>
      </c>
      <c r="B130" s="65" t="s">
        <v>263</v>
      </c>
      <c r="C130" s="247" t="s">
        <v>264</v>
      </c>
      <c r="D130" s="194">
        <v>20078.060000000001</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750416.3</v>
      </c>
      <c r="E134" s="60">
        <f t="shared" si="25"/>
        <v>919525.55</v>
      </c>
      <c r="F134" s="45">
        <f t="shared" ref="F134:F229" si="26">IF(D134&lt;&gt;0,IF(E134/D134&gt;=100,"&gt;&gt;100",E134/D134*100),"-")</f>
        <v>122.53539135543832</v>
      </c>
    </row>
    <row r="135" spans="1:6" ht="22.8" x14ac:dyDescent="0.25">
      <c r="A135" s="63">
        <v>671</v>
      </c>
      <c r="B135" s="182" t="s">
        <v>273</v>
      </c>
      <c r="C135" s="247" t="s">
        <v>274</v>
      </c>
      <c r="D135" s="60">
        <f t="shared" ref="D135:E135" si="27">SUM(D136:D138)</f>
        <v>750416.3</v>
      </c>
      <c r="E135" s="60">
        <f t="shared" si="27"/>
        <v>919525.55</v>
      </c>
      <c r="F135" s="45">
        <f t="shared" si="26"/>
        <v>122.53539135543832</v>
      </c>
    </row>
    <row r="136" spans="1:6" ht="12.75" customHeight="1" x14ac:dyDescent="0.25">
      <c r="A136" s="63">
        <v>6711</v>
      </c>
      <c r="B136" s="65" t="s">
        <v>275</v>
      </c>
      <c r="C136" s="247" t="s">
        <v>276</v>
      </c>
      <c r="D136" s="194">
        <v>750416.3</v>
      </c>
      <c r="E136" s="194">
        <v>919525.55</v>
      </c>
      <c r="F136" s="45">
        <f t="shared" si="26"/>
        <v>122.53539135543832</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1831834.2</v>
      </c>
      <c r="E152" s="60">
        <f>E153+E164+E202+E221+E230+E262+E273</f>
        <v>2236457.6399999997</v>
      </c>
      <c r="F152" s="45">
        <f t="shared" si="26"/>
        <v>122.08843136567708</v>
      </c>
    </row>
    <row r="153" spans="1:6" ht="12.75" customHeight="1" x14ac:dyDescent="0.25">
      <c r="A153" s="63">
        <v>31</v>
      </c>
      <c r="B153" s="64" t="s">
        <v>308</v>
      </c>
      <c r="C153" s="247" t="s">
        <v>309</v>
      </c>
      <c r="D153" s="60">
        <f t="shared" ref="D153:E153" si="30">D154+D159+D160</f>
        <v>887283.62</v>
      </c>
      <c r="E153" s="60">
        <f t="shared" si="30"/>
        <v>1219696.94</v>
      </c>
      <c r="F153" s="45">
        <f t="shared" si="26"/>
        <v>137.46415604967439</v>
      </c>
    </row>
    <row r="154" spans="1:6" ht="12.75" customHeight="1" x14ac:dyDescent="0.25">
      <c r="A154" s="63">
        <v>311</v>
      </c>
      <c r="B154" s="64" t="s">
        <v>310</v>
      </c>
      <c r="C154" s="247" t="s">
        <v>311</v>
      </c>
      <c r="D154" s="60">
        <f t="shared" ref="D154:E154" si="31">SUM(D155:D158)</f>
        <v>707318.42</v>
      </c>
      <c r="E154" s="60">
        <f t="shared" si="31"/>
        <v>988822.28</v>
      </c>
      <c r="F154" s="45">
        <f t="shared" si="26"/>
        <v>139.79874580390538</v>
      </c>
    </row>
    <row r="155" spans="1:6" ht="12.75" customHeight="1" x14ac:dyDescent="0.25">
      <c r="A155" s="63">
        <v>3111</v>
      </c>
      <c r="B155" s="64" t="s">
        <v>312</v>
      </c>
      <c r="C155" s="247" t="s">
        <v>313</v>
      </c>
      <c r="D155" s="194">
        <v>707318.42</v>
      </c>
      <c r="E155" s="194">
        <v>988822.28</v>
      </c>
      <c r="F155" s="45">
        <f t="shared" si="26"/>
        <v>139.79874580390538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63144.08</v>
      </c>
      <c r="E159" s="194">
        <v>67718.960000000006</v>
      </c>
      <c r="F159" s="45">
        <f t="shared" si="26"/>
        <v>107.24514475466268</v>
      </c>
    </row>
    <row r="160" spans="1:6" ht="12.75" customHeight="1" x14ac:dyDescent="0.25">
      <c r="A160" s="63">
        <v>313</v>
      </c>
      <c r="B160" s="65" t="s">
        <v>322</v>
      </c>
      <c r="C160" s="247" t="s">
        <v>323</v>
      </c>
      <c r="D160" s="60">
        <f t="shared" ref="D160:E160" si="32">SUM(D161:D163)</f>
        <v>116821.12</v>
      </c>
      <c r="E160" s="60">
        <f t="shared" si="32"/>
        <v>163155.70000000001</v>
      </c>
      <c r="F160" s="45">
        <f t="shared" si="26"/>
        <v>139.6628452115508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116821.12</v>
      </c>
      <c r="E162" s="194">
        <v>163155.70000000001</v>
      </c>
      <c r="F162" s="45">
        <f t="shared" si="26"/>
        <v>139.6628452115508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877844.42999999993</v>
      </c>
      <c r="E164" s="60">
        <f>E165+E170+E178+E188+E189+E194</f>
        <v>938309.02</v>
      </c>
      <c r="F164" s="45">
        <f t="shared" si="26"/>
        <v>106.88784799830651</v>
      </c>
    </row>
    <row r="165" spans="1:6" ht="12.75" customHeight="1" x14ac:dyDescent="0.25">
      <c r="A165" s="63">
        <v>321</v>
      </c>
      <c r="B165" s="64" t="s">
        <v>332</v>
      </c>
      <c r="C165" s="247" t="s">
        <v>333</v>
      </c>
      <c r="D165" s="60">
        <f t="shared" ref="D165:E165" si="33">SUM(D166:D169)</f>
        <v>38116.949999999997</v>
      </c>
      <c r="E165" s="60">
        <f t="shared" si="33"/>
        <v>55647.14</v>
      </c>
      <c r="F165" s="45">
        <f t="shared" si="26"/>
        <v>145.99053701830812</v>
      </c>
    </row>
    <row r="166" spans="1:6" ht="12.75" customHeight="1" x14ac:dyDescent="0.25">
      <c r="A166" s="63">
        <v>3211</v>
      </c>
      <c r="B166" s="64" t="s">
        <v>334</v>
      </c>
      <c r="C166" s="247" t="s">
        <v>335</v>
      </c>
      <c r="D166" s="194">
        <v>7815.06</v>
      </c>
      <c r="E166" s="194">
        <v>21474.93</v>
      </c>
      <c r="F166" s="45">
        <f t="shared" si="26"/>
        <v>274.789061120452</v>
      </c>
    </row>
    <row r="167" spans="1:6" ht="12.75" customHeight="1" x14ac:dyDescent="0.25">
      <c r="A167" s="63">
        <v>3212</v>
      </c>
      <c r="B167" s="64" t="s">
        <v>336</v>
      </c>
      <c r="C167" s="247" t="s">
        <v>337</v>
      </c>
      <c r="D167" s="194">
        <v>8057.23</v>
      </c>
      <c r="E167" s="194">
        <v>10233.75</v>
      </c>
      <c r="F167" s="45">
        <f t="shared" si="26"/>
        <v>127.01325393466489</v>
      </c>
    </row>
    <row r="168" spans="1:6" ht="12.75" customHeight="1" x14ac:dyDescent="0.25">
      <c r="A168" s="63">
        <v>3213</v>
      </c>
      <c r="B168" s="64" t="s">
        <v>338</v>
      </c>
      <c r="C168" s="247" t="s">
        <v>339</v>
      </c>
      <c r="D168" s="194">
        <v>18304.740000000002</v>
      </c>
      <c r="E168" s="194">
        <v>21679.01</v>
      </c>
      <c r="F168" s="45">
        <f t="shared" si="26"/>
        <v>118.4338592080521</v>
      </c>
    </row>
    <row r="169" spans="1:6" ht="12.75" customHeight="1" x14ac:dyDescent="0.25">
      <c r="A169" s="63">
        <v>3214</v>
      </c>
      <c r="B169" s="64" t="s">
        <v>340</v>
      </c>
      <c r="C169" s="247" t="s">
        <v>341</v>
      </c>
      <c r="D169" s="194">
        <v>3939.92</v>
      </c>
      <c r="E169" s="194">
        <v>2259.4499999999998</v>
      </c>
      <c r="F169" s="45">
        <f t="shared" si="26"/>
        <v>57.347611119007489</v>
      </c>
    </row>
    <row r="170" spans="1:6" ht="12.75" customHeight="1" x14ac:dyDescent="0.25">
      <c r="A170" s="63">
        <v>322</v>
      </c>
      <c r="B170" s="64" t="s">
        <v>342</v>
      </c>
      <c r="C170" s="247" t="s">
        <v>343</v>
      </c>
      <c r="D170" s="60">
        <f t="shared" ref="D170:E170" si="34">SUM(D171:D177)</f>
        <v>20125</v>
      </c>
      <c r="E170" s="60">
        <f t="shared" si="34"/>
        <v>22920.23</v>
      </c>
      <c r="F170" s="45">
        <f t="shared" si="26"/>
        <v>113.88934161490683</v>
      </c>
    </row>
    <row r="171" spans="1:6" ht="12.75" customHeight="1" x14ac:dyDescent="0.25">
      <c r="A171" s="63">
        <v>3221</v>
      </c>
      <c r="B171" s="64" t="s">
        <v>344</v>
      </c>
      <c r="C171" s="247" t="s">
        <v>345</v>
      </c>
      <c r="D171" s="194">
        <v>14566.65</v>
      </c>
      <c r="E171" s="194">
        <v>15553.42</v>
      </c>
      <c r="F171" s="45">
        <f t="shared" si="26"/>
        <v>106.77417251049486</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5024.28</v>
      </c>
      <c r="E173" s="194">
        <v>6248.86</v>
      </c>
      <c r="F173" s="45">
        <f t="shared" si="26"/>
        <v>124.37324352942115</v>
      </c>
    </row>
    <row r="174" spans="1:6" ht="12.75" customHeight="1" x14ac:dyDescent="0.25">
      <c r="A174" s="63">
        <v>3224</v>
      </c>
      <c r="B174" s="65" t="s">
        <v>350</v>
      </c>
      <c r="C174" s="247" t="s">
        <v>351</v>
      </c>
      <c r="D174" s="194">
        <v>534.07000000000005</v>
      </c>
      <c r="E174" s="194">
        <v>1117.95</v>
      </c>
      <c r="F174" s="45">
        <f t="shared" si="26"/>
        <v>209.32649278184505</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780059.84</v>
      </c>
      <c r="E178" s="60">
        <f t="shared" si="35"/>
        <v>826703.91</v>
      </c>
      <c r="F178" s="45">
        <f t="shared" si="26"/>
        <v>105.97955023553065</v>
      </c>
    </row>
    <row r="179" spans="1:6" ht="12.75" customHeight="1" x14ac:dyDescent="0.25">
      <c r="A179" s="63">
        <v>3231</v>
      </c>
      <c r="B179" s="65" t="s">
        <v>360</v>
      </c>
      <c r="C179" s="247" t="s">
        <v>361</v>
      </c>
      <c r="D179" s="194">
        <v>18020.46</v>
      </c>
      <c r="E179" s="194">
        <v>17034.46</v>
      </c>
      <c r="F179" s="45">
        <f t="shared" si="26"/>
        <v>94.528441560315329</v>
      </c>
    </row>
    <row r="180" spans="1:6" ht="12.75" customHeight="1" x14ac:dyDescent="0.25">
      <c r="A180" s="63">
        <v>3232</v>
      </c>
      <c r="B180" s="65" t="s">
        <v>362</v>
      </c>
      <c r="C180" s="247" t="s">
        <v>363</v>
      </c>
      <c r="D180" s="194">
        <v>2581.25</v>
      </c>
      <c r="E180" s="194">
        <v>7636.22</v>
      </c>
      <c r="F180" s="45">
        <f t="shared" si="26"/>
        <v>295.83418886198547</v>
      </c>
    </row>
    <row r="181" spans="1:6" ht="12.75" customHeight="1" x14ac:dyDescent="0.25">
      <c r="A181" s="63">
        <v>3233</v>
      </c>
      <c r="B181" s="65" t="s">
        <v>364</v>
      </c>
      <c r="C181" s="247" t="s">
        <v>365</v>
      </c>
      <c r="D181" s="194">
        <v>2210</v>
      </c>
      <c r="E181" s="194">
        <v>3887.5</v>
      </c>
      <c r="F181" s="45">
        <f t="shared" si="26"/>
        <v>175.90497737556561</v>
      </c>
    </row>
    <row r="182" spans="1:6" ht="12.75" customHeight="1" x14ac:dyDescent="0.25">
      <c r="A182" s="63">
        <v>3234</v>
      </c>
      <c r="B182" s="65" t="s">
        <v>366</v>
      </c>
      <c r="C182" s="247" t="s">
        <v>367</v>
      </c>
      <c r="D182" s="194">
        <v>9024.01</v>
      </c>
      <c r="E182" s="194">
        <v>10513.67</v>
      </c>
      <c r="F182" s="45">
        <f t="shared" si="26"/>
        <v>116.50773879904833</v>
      </c>
    </row>
    <row r="183" spans="1:6" ht="12.75" customHeight="1" x14ac:dyDescent="0.25">
      <c r="A183" s="63">
        <v>3235</v>
      </c>
      <c r="B183" s="64" t="s">
        <v>368</v>
      </c>
      <c r="C183" s="247" t="s">
        <v>369</v>
      </c>
      <c r="D183" s="194">
        <v>4079.62</v>
      </c>
      <c r="E183" s="194">
        <v>3658.13</v>
      </c>
      <c r="F183" s="45">
        <f t="shared" si="26"/>
        <v>89.668400488280781</v>
      </c>
    </row>
    <row r="184" spans="1:6" ht="12.75" customHeight="1" x14ac:dyDescent="0.25">
      <c r="A184" s="63">
        <v>3236</v>
      </c>
      <c r="B184" s="64" t="s">
        <v>370</v>
      </c>
      <c r="C184" s="247" t="s">
        <v>371</v>
      </c>
      <c r="D184" s="194">
        <v>4300</v>
      </c>
      <c r="E184" s="194">
        <v>5300</v>
      </c>
      <c r="F184" s="45">
        <f t="shared" si="26"/>
        <v>123.25581395348837</v>
      </c>
    </row>
    <row r="185" spans="1:6" ht="12.75" customHeight="1" x14ac:dyDescent="0.25">
      <c r="A185" s="63">
        <v>3237</v>
      </c>
      <c r="B185" s="64" t="s">
        <v>372</v>
      </c>
      <c r="C185" s="247" t="s">
        <v>373</v>
      </c>
      <c r="D185" s="194">
        <v>540117.49</v>
      </c>
      <c r="E185" s="194">
        <v>578610.18000000005</v>
      </c>
      <c r="F185" s="45">
        <f t="shared" si="26"/>
        <v>107.12672533525993</v>
      </c>
    </row>
    <row r="186" spans="1:6" ht="12.75" customHeight="1" x14ac:dyDescent="0.25">
      <c r="A186" s="63">
        <v>3238</v>
      </c>
      <c r="B186" s="64" t="s">
        <v>374</v>
      </c>
      <c r="C186" s="247" t="s">
        <v>375</v>
      </c>
      <c r="D186" s="194">
        <v>25886.42</v>
      </c>
      <c r="E186" s="194">
        <v>32597.35</v>
      </c>
      <c r="F186" s="45">
        <f t="shared" si="26"/>
        <v>125.9245194970954</v>
      </c>
    </row>
    <row r="187" spans="1:6" ht="12.75" customHeight="1" x14ac:dyDescent="0.25">
      <c r="A187" s="63">
        <v>3239</v>
      </c>
      <c r="B187" s="64" t="s">
        <v>376</v>
      </c>
      <c r="C187" s="247" t="s">
        <v>377</v>
      </c>
      <c r="D187" s="194">
        <v>173840.59</v>
      </c>
      <c r="E187" s="194">
        <v>167466.4</v>
      </c>
      <c r="F187" s="45">
        <f t="shared" si="26"/>
        <v>96.333313180770958</v>
      </c>
    </row>
    <row r="188" spans="1:6" ht="12.75" customHeight="1" x14ac:dyDescent="0.25">
      <c r="A188" s="63">
        <v>324</v>
      </c>
      <c r="B188" s="64" t="s">
        <v>378</v>
      </c>
      <c r="C188" s="247" t="s">
        <v>379</v>
      </c>
      <c r="D188" s="194">
        <v>1785.22</v>
      </c>
      <c r="E188" s="194">
        <v>847.71</v>
      </c>
      <c r="F188" s="45">
        <f t="shared" si="26"/>
        <v>47.484903821377763</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37757.42</v>
      </c>
      <c r="E194" s="60">
        <f t="shared" si="36"/>
        <v>32190.03</v>
      </c>
      <c r="F194" s="45">
        <f t="shared" si="26"/>
        <v>85.254845272796715</v>
      </c>
    </row>
    <row r="195" spans="1:6" ht="12.75" customHeight="1" x14ac:dyDescent="0.25">
      <c r="A195" s="63">
        <v>3291</v>
      </c>
      <c r="B195" s="183" t="s">
        <v>392</v>
      </c>
      <c r="C195" s="247" t="s">
        <v>393</v>
      </c>
      <c r="D195" s="194">
        <v>14239.64</v>
      </c>
      <c r="E195" s="194">
        <v>14123.44</v>
      </c>
      <c r="F195" s="45">
        <f t="shared" si="26"/>
        <v>99.183968134025875</v>
      </c>
    </row>
    <row r="196" spans="1:6" ht="12.75" customHeight="1" x14ac:dyDescent="0.25">
      <c r="A196" s="63">
        <v>3292</v>
      </c>
      <c r="B196" s="64" t="s">
        <v>394</v>
      </c>
      <c r="C196" s="247" t="s">
        <v>395</v>
      </c>
      <c r="D196" s="194">
        <v>146.58000000000001</v>
      </c>
      <c r="E196" s="194">
        <v>167.51</v>
      </c>
      <c r="F196" s="45">
        <f t="shared" si="26"/>
        <v>114.27889207258832</v>
      </c>
    </row>
    <row r="197" spans="1:6" ht="12.75" customHeight="1" x14ac:dyDescent="0.25">
      <c r="A197" s="63">
        <v>3293</v>
      </c>
      <c r="B197" s="64" t="s">
        <v>396</v>
      </c>
      <c r="C197" s="247" t="s">
        <v>397</v>
      </c>
      <c r="D197" s="194">
        <v>17546.560000000001</v>
      </c>
      <c r="E197" s="194">
        <v>9773.57</v>
      </c>
      <c r="F197" s="45">
        <f t="shared" si="26"/>
        <v>55.700775536629401</v>
      </c>
    </row>
    <row r="198" spans="1:6" ht="12.75" customHeight="1" x14ac:dyDescent="0.25">
      <c r="A198" s="63">
        <v>3294</v>
      </c>
      <c r="B198" s="64" t="s">
        <v>398</v>
      </c>
      <c r="C198" s="247" t="s">
        <v>399</v>
      </c>
      <c r="D198" s="194">
        <v>1053.77</v>
      </c>
      <c r="E198" s="194">
        <v>671.94</v>
      </c>
      <c r="F198" s="45">
        <f t="shared" si="26"/>
        <v>63.765337787183164</v>
      </c>
    </row>
    <row r="199" spans="1:6" ht="12.75" customHeight="1" x14ac:dyDescent="0.25">
      <c r="A199" s="63">
        <v>3295</v>
      </c>
      <c r="B199" s="64" t="s">
        <v>400</v>
      </c>
      <c r="C199" s="247" t="s">
        <v>401</v>
      </c>
      <c r="D199" s="194">
        <v>1606.36</v>
      </c>
      <c r="E199" s="194">
        <v>2535.91</v>
      </c>
      <c r="F199" s="45">
        <f t="shared" si="26"/>
        <v>157.86685425433899</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3164.51</v>
      </c>
      <c r="E201" s="194">
        <v>4917.66</v>
      </c>
      <c r="F201" s="45">
        <f t="shared" si="26"/>
        <v>155.40036214137416</v>
      </c>
    </row>
    <row r="202" spans="1:6" ht="12.75" customHeight="1" x14ac:dyDescent="0.25">
      <c r="A202" s="63">
        <v>34</v>
      </c>
      <c r="B202" s="183" t="s">
        <v>406</v>
      </c>
      <c r="C202" s="247" t="s">
        <v>407</v>
      </c>
      <c r="D202" s="60">
        <f t="shared" ref="D202:E202" si="37">D203+D208+D216</f>
        <v>2268.5699999999997</v>
      </c>
      <c r="E202" s="60">
        <f t="shared" si="37"/>
        <v>1955.6499999999999</v>
      </c>
      <c r="F202" s="45">
        <f t="shared" si="26"/>
        <v>86.206288543002856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2268.5699999999997</v>
      </c>
      <c r="E216" s="60">
        <f t="shared" si="40"/>
        <v>1955.6499999999999</v>
      </c>
      <c r="F216" s="45">
        <f t="shared" si="26"/>
        <v>86.206288543002856</v>
      </c>
    </row>
    <row r="217" spans="1:6" ht="12.75" customHeight="1" x14ac:dyDescent="0.25">
      <c r="A217" s="63">
        <v>3431</v>
      </c>
      <c r="B217" s="182" t="s">
        <v>436</v>
      </c>
      <c r="C217" s="247" t="s">
        <v>437</v>
      </c>
      <c r="D217" s="194">
        <v>2259.85</v>
      </c>
      <c r="E217" s="327">
        <v>1952.8</v>
      </c>
      <c r="F217" s="45">
        <f t="shared" si="26"/>
        <v>86.412815009845787</v>
      </c>
    </row>
    <row r="218" spans="1:6" ht="12.75" customHeight="1" x14ac:dyDescent="0.25">
      <c r="A218" s="63">
        <v>3432</v>
      </c>
      <c r="B218" s="65" t="s">
        <v>438</v>
      </c>
      <c r="C218" s="247" t="s">
        <v>439</v>
      </c>
      <c r="D218" s="194">
        <v>0</v>
      </c>
      <c r="E218" s="194">
        <v>0.01</v>
      </c>
      <c r="F218" s="45" t="str">
        <f t="shared" si="26"/>
        <v>-</v>
      </c>
    </row>
    <row r="219" spans="1:6" ht="12.75" customHeight="1" x14ac:dyDescent="0.25">
      <c r="A219" s="63">
        <v>3433</v>
      </c>
      <c r="B219" s="65" t="s">
        <v>440</v>
      </c>
      <c r="C219" s="247" t="s">
        <v>441</v>
      </c>
      <c r="D219" s="194">
        <v>8.7200000000000006</v>
      </c>
      <c r="E219" s="194">
        <v>2.84</v>
      </c>
      <c r="F219" s="45">
        <f t="shared" si="26"/>
        <v>32.568807339449535</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64437.58</v>
      </c>
      <c r="E262" s="60">
        <f t="shared" si="55"/>
        <v>76496.03</v>
      </c>
      <c r="F262" s="45">
        <f t="shared" ref="F262:F268" si="56">IF(D262&lt;&gt;0,IF(E262/D262&gt;=100,"&gt;&gt;100",E262/D262*100),"-")</f>
        <v>118.71338122877985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64437.58</v>
      </c>
      <c r="E269" s="60">
        <f t="shared" si="58"/>
        <v>76496.03</v>
      </c>
      <c r="F269" s="45">
        <f t="shared" ref="F269:F272" si="59">IF(D269&lt;&gt;0,IF(E269/D269&gt;=100,"&gt;&gt;100",E269/D269*100),"-")</f>
        <v>118.71338122877985</v>
      </c>
    </row>
    <row r="270" spans="1:6" ht="12.75" customHeight="1" x14ac:dyDescent="0.25">
      <c r="A270" s="63">
        <v>3721</v>
      </c>
      <c r="B270" s="65" t="s">
        <v>533</v>
      </c>
      <c r="C270" s="247" t="s">
        <v>534</v>
      </c>
      <c r="D270" s="194">
        <v>64437.58</v>
      </c>
      <c r="E270" s="194">
        <v>76496.03</v>
      </c>
      <c r="F270" s="45">
        <f t="shared" si="59"/>
        <v>118.71338122877985</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1831834.2</v>
      </c>
      <c r="E299" s="60">
        <f>E152-E297+E298</f>
        <v>2236457.6399999997</v>
      </c>
      <c r="F299" s="45">
        <f t="shared" si="68"/>
        <v>122.08843136567708</v>
      </c>
    </row>
    <row r="300" spans="1:6" ht="12.75" customHeight="1" x14ac:dyDescent="0.25">
      <c r="A300" s="63" t="s">
        <v>582</v>
      </c>
      <c r="B300" s="64" t="s">
        <v>593</v>
      </c>
      <c r="C300" s="247" t="s">
        <v>594</v>
      </c>
      <c r="D300" s="60">
        <f>IF(D6&gt;=D299,D6-D299,0)</f>
        <v>251049.13000000012</v>
      </c>
      <c r="E300" s="60">
        <f>IF(E6&gt;=E299,E6-E299,0)</f>
        <v>0</v>
      </c>
      <c r="F300" s="45">
        <f t="shared" si="68"/>
        <v>0</v>
      </c>
    </row>
    <row r="301" spans="1:6" ht="12.75" customHeight="1" x14ac:dyDescent="0.25">
      <c r="A301" s="63" t="s">
        <v>582</v>
      </c>
      <c r="B301" s="64" t="s">
        <v>595</v>
      </c>
      <c r="C301" s="247" t="s">
        <v>596</v>
      </c>
      <c r="D301" s="60">
        <f>IF(D299&gt;=D6,D299-D6,0)</f>
        <v>0</v>
      </c>
      <c r="E301" s="60">
        <f>IF(E299&gt;=E6,E299-E6,0)</f>
        <v>191471.21999999974</v>
      </c>
      <c r="F301" s="45" t="str">
        <f t="shared" si="68"/>
        <v>-</v>
      </c>
    </row>
    <row r="302" spans="1:6" ht="12.75" customHeight="1" x14ac:dyDescent="0.25">
      <c r="A302" s="63">
        <v>92211</v>
      </c>
      <c r="B302" s="64" t="s">
        <v>597</v>
      </c>
      <c r="C302" s="247" t="s">
        <v>598</v>
      </c>
      <c r="D302" s="194">
        <v>786328.56</v>
      </c>
      <c r="E302" s="194">
        <v>1268058.3700000001</v>
      </c>
      <c r="F302" s="45">
        <f t="shared" si="68"/>
        <v>161.26317095744304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25705.66</v>
      </c>
      <c r="E304" s="194">
        <v>16574.310000000001</v>
      </c>
      <c r="F304" s="45">
        <f t="shared" si="68"/>
        <v>64.477278544880775</v>
      </c>
    </row>
    <row r="305" spans="1:6" ht="12" x14ac:dyDescent="0.25">
      <c r="A305" s="63">
        <v>9661</v>
      </c>
      <c r="B305" s="220" t="s">
        <v>603</v>
      </c>
      <c r="C305" s="247" t="s">
        <v>604</v>
      </c>
      <c r="D305" s="194">
        <v>25702.47</v>
      </c>
      <c r="E305" s="194">
        <v>16571.5</v>
      </c>
      <c r="F305" s="45">
        <f t="shared" si="68"/>
        <v>64.47434818521333</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3" t="s">
        <v>607</v>
      </c>
      <c r="B307" s="374"/>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22528.329999999998</v>
      </c>
      <c r="E360" s="60">
        <f t="shared" si="86"/>
        <v>30359.600000000002</v>
      </c>
      <c r="F360" s="45">
        <f t="shared" si="72"/>
        <v>134.76187538090932</v>
      </c>
    </row>
    <row r="361" spans="1:6" ht="12.75" customHeight="1" x14ac:dyDescent="0.25">
      <c r="A361" s="63">
        <v>41</v>
      </c>
      <c r="B361" s="64" t="s">
        <v>714</v>
      </c>
      <c r="C361" s="247" t="s">
        <v>715</v>
      </c>
      <c r="D361" s="60">
        <f t="shared" ref="D361:E361" si="87">D362+D366</f>
        <v>620.79999999999995</v>
      </c>
      <c r="E361" s="60">
        <f t="shared" si="87"/>
        <v>5869.36</v>
      </c>
      <c r="F361" s="45">
        <f t="shared" si="72"/>
        <v>945.45103092783518</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620.79999999999995</v>
      </c>
      <c r="E366" s="60">
        <f t="shared" si="89"/>
        <v>5869.36</v>
      </c>
      <c r="F366" s="45">
        <f t="shared" si="72"/>
        <v>945.45103092783518</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620.79999999999995</v>
      </c>
      <c r="E369" s="194">
        <v>5869.36</v>
      </c>
      <c r="F369" s="45">
        <f t="shared" si="72"/>
        <v>945.45103092783518</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21907.53</v>
      </c>
      <c r="E373" s="60">
        <f t="shared" si="90"/>
        <v>24490.240000000002</v>
      </c>
      <c r="F373" s="45">
        <f t="shared" si="72"/>
        <v>111.78914281984325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20963.32</v>
      </c>
      <c r="E379" s="60">
        <f t="shared" si="92"/>
        <v>23460</v>
      </c>
      <c r="F379" s="45">
        <f t="shared" si="72"/>
        <v>111.90975475258691</v>
      </c>
    </row>
    <row r="380" spans="1:6" ht="12.75" customHeight="1" x14ac:dyDescent="0.25">
      <c r="A380" s="63">
        <v>4221</v>
      </c>
      <c r="B380" s="64" t="s">
        <v>648</v>
      </c>
      <c r="C380" s="247" t="s">
        <v>740</v>
      </c>
      <c r="D380" s="194">
        <v>17625.68</v>
      </c>
      <c r="E380" s="194">
        <v>22057.5</v>
      </c>
      <c r="F380" s="45">
        <f t="shared" si="72"/>
        <v>125.14410791526909</v>
      </c>
    </row>
    <row r="381" spans="1:6" ht="12.75" customHeight="1" x14ac:dyDescent="0.25">
      <c r="A381" s="63">
        <v>4222</v>
      </c>
      <c r="B381" s="64" t="s">
        <v>741</v>
      </c>
      <c r="C381" s="247" t="s">
        <v>742</v>
      </c>
      <c r="D381" s="194">
        <v>3337.64</v>
      </c>
      <c r="E381" s="194"/>
      <c r="F381" s="45">
        <f t="shared" si="72"/>
        <v>0</v>
      </c>
    </row>
    <row r="382" spans="1:6" ht="12.75" customHeight="1" x14ac:dyDescent="0.25">
      <c r="A382" s="63">
        <v>4223</v>
      </c>
      <c r="B382" s="64" t="s">
        <v>652</v>
      </c>
      <c r="C382" s="247" t="s">
        <v>743</v>
      </c>
      <c r="D382" s="194">
        <v>0</v>
      </c>
      <c r="E382" s="194">
        <v>1402.5</v>
      </c>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944.21</v>
      </c>
      <c r="E393" s="60">
        <f t="shared" si="94"/>
        <v>1030.24</v>
      </c>
      <c r="F393" s="45">
        <f t="shared" si="72"/>
        <v>109.11132057487211</v>
      </c>
    </row>
    <row r="394" spans="1:6" ht="12.75" customHeight="1" x14ac:dyDescent="0.25">
      <c r="A394" s="63">
        <v>4241</v>
      </c>
      <c r="B394" s="64" t="s">
        <v>757</v>
      </c>
      <c r="C394" s="247" t="s">
        <v>758</v>
      </c>
      <c r="D394" s="194">
        <v>944.21</v>
      </c>
      <c r="E394" s="194">
        <v>1030.24</v>
      </c>
      <c r="F394" s="45">
        <f t="shared" si="72"/>
        <v>109.11132057487211</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22528.329999999998</v>
      </c>
      <c r="E418" s="60">
        <f t="shared" si="102"/>
        <v>30359.600000000002</v>
      </c>
      <c r="F418" s="45">
        <f t="shared" si="72"/>
        <v>134.76187538090932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2082883.33</v>
      </c>
      <c r="E422" s="60">
        <f>E6+E308</f>
        <v>2044986.42</v>
      </c>
      <c r="F422" s="45">
        <f t="shared" si="72"/>
        <v>98.18055531703736</v>
      </c>
    </row>
    <row r="423" spans="1:6" ht="12.75" customHeight="1" x14ac:dyDescent="0.25">
      <c r="A423" s="63" t="s">
        <v>582</v>
      </c>
      <c r="B423" s="64" t="s">
        <v>805</v>
      </c>
      <c r="C423" s="247" t="s">
        <v>806</v>
      </c>
      <c r="D423" s="60">
        <f t="shared" ref="D423:E423" si="103">D299+D360</f>
        <v>1854362.53</v>
      </c>
      <c r="E423" s="60">
        <f t="shared" si="103"/>
        <v>2266817.2399999998</v>
      </c>
      <c r="F423" s="45">
        <f t="shared" si="72"/>
        <v>122.24239884743571</v>
      </c>
    </row>
    <row r="424" spans="1:6" ht="12.75" customHeight="1" x14ac:dyDescent="0.25">
      <c r="A424" s="63" t="s">
        <v>582</v>
      </c>
      <c r="B424" s="64" t="s">
        <v>807</v>
      </c>
      <c r="C424" s="247" t="s">
        <v>808</v>
      </c>
      <c r="D424" s="60">
        <f t="shared" ref="D424:E424" si="104">IF(D422&gt;=D423,D422-D423,0)</f>
        <v>228520.80000000005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221830.81999999983</v>
      </c>
      <c r="F425" s="45" t="str">
        <f t="shared" si="72"/>
        <v>-</v>
      </c>
    </row>
    <row r="426" spans="1:6" ht="12.75" customHeight="1" x14ac:dyDescent="0.25">
      <c r="A426" s="251" t="s">
        <v>811</v>
      </c>
      <c r="B426" s="183" t="s">
        <v>812</v>
      </c>
      <c r="C426" s="252" t="s">
        <v>813</v>
      </c>
      <c r="D426" s="60">
        <f t="shared" ref="D426:E426" si="106">IF(D302-D303+D419-D420&gt;=0,D302-D303+D419-D420,0)</f>
        <v>786328.56</v>
      </c>
      <c r="E426" s="60">
        <f t="shared" si="106"/>
        <v>1268058.3700000001</v>
      </c>
      <c r="F426" s="45">
        <f t="shared" si="72"/>
        <v>161.26317095744304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25705.66</v>
      </c>
      <c r="E428" s="81">
        <f t="shared" si="108"/>
        <v>16574.310000000001</v>
      </c>
      <c r="F428" s="61">
        <f t="shared" si="72"/>
        <v>64.477278544880775</v>
      </c>
    </row>
    <row r="429" spans="1:6" s="55" customFormat="1" ht="20.100000000000001" customHeight="1" x14ac:dyDescent="0.25">
      <c r="A429" s="373" t="s">
        <v>819</v>
      </c>
      <c r="B429" s="374"/>
      <c r="C429" s="171"/>
      <c r="D429" s="43"/>
      <c r="E429" s="43"/>
      <c r="F429" s="44"/>
    </row>
    <row r="430" spans="1:6" ht="12.75" customHeight="1" x14ac:dyDescent="0.25">
      <c r="A430" s="63">
        <v>8</v>
      </c>
      <c r="B430" s="64" t="s">
        <v>820</v>
      </c>
      <c r="C430" s="247" t="s">
        <v>821</v>
      </c>
      <c r="D430" s="60">
        <f>D431+D466+D479+D491+D522</f>
        <v>263416.76</v>
      </c>
      <c r="E430" s="60">
        <f>E431+E466+E479+E491+E522</f>
        <v>0</v>
      </c>
      <c r="F430" s="45">
        <f t="shared" ref="F430:F651" si="109">IF(D430&lt;&gt;0,IF(E430/D430&gt;=100,"&gt;&gt;100",E430/D430*100),"-")</f>
        <v>0</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263416.76</v>
      </c>
      <c r="E479" s="60">
        <f t="shared" si="122"/>
        <v>0</v>
      </c>
      <c r="F479" s="45">
        <f t="shared" si="109"/>
        <v>0</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263416.76</v>
      </c>
      <c r="E485" s="60">
        <f t="shared" si="124"/>
        <v>0</v>
      </c>
      <c r="F485" s="45">
        <f t="shared" si="109"/>
        <v>0</v>
      </c>
    </row>
    <row r="486" spans="1:6" ht="22.8" x14ac:dyDescent="0.25">
      <c r="A486" s="63">
        <v>8331</v>
      </c>
      <c r="B486" s="183" t="s">
        <v>932</v>
      </c>
      <c r="C486" s="247" t="s">
        <v>933</v>
      </c>
      <c r="D486" s="194">
        <v>263416.76</v>
      </c>
      <c r="E486" s="194"/>
      <c r="F486" s="45">
        <f t="shared" si="109"/>
        <v>0</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263416.76</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2346300.09</v>
      </c>
      <c r="E643" s="60">
        <f>E422+E430</f>
        <v>2044986.42</v>
      </c>
      <c r="F643" s="45">
        <f t="shared" si="109"/>
        <v>87.157922753180301</v>
      </c>
    </row>
    <row r="644" spans="1:6" ht="12.75" customHeight="1" x14ac:dyDescent="0.25">
      <c r="A644" s="63" t="s">
        <v>582</v>
      </c>
      <c r="B644" s="64" t="s">
        <v>1238</v>
      </c>
      <c r="C644" s="247" t="s">
        <v>1239</v>
      </c>
      <c r="D644" s="60">
        <f>D423+D535</f>
        <v>1854362.53</v>
      </c>
      <c r="E644" s="60">
        <f>E423+E535</f>
        <v>2266817.2399999998</v>
      </c>
      <c r="F644" s="45">
        <f t="shared" si="109"/>
        <v>122.24239884743571</v>
      </c>
    </row>
    <row r="645" spans="1:6" ht="12.75" customHeight="1" x14ac:dyDescent="0.25">
      <c r="A645" s="63" t="s">
        <v>582</v>
      </c>
      <c r="B645" s="64" t="s">
        <v>1240</v>
      </c>
      <c r="C645" s="247" t="s">
        <v>1241</v>
      </c>
      <c r="D645" s="60">
        <f t="shared" ref="D645:E645" si="163">IF(D643&gt;=D644,D643-D644,0)</f>
        <v>491937.55999999982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221830.81999999983</v>
      </c>
      <c r="F646" s="45" t="str">
        <f t="shared" si="109"/>
        <v>-</v>
      </c>
    </row>
    <row r="647" spans="1:6" ht="22.8" x14ac:dyDescent="0.25">
      <c r="A647" s="251" t="s">
        <v>1244</v>
      </c>
      <c r="B647" s="64" t="s">
        <v>1245</v>
      </c>
      <c r="C647" s="252" t="s">
        <v>1244</v>
      </c>
      <c r="D647" s="60">
        <f>IF(D426-D427+D641-D642&gt;=0,D426-D427+D641-D642,0)</f>
        <v>786328.56</v>
      </c>
      <c r="E647" s="60">
        <f>IF(E426-E427+E641-E642&gt;=0,E426-E427+E641-E642,0)</f>
        <v>1268058.3700000001</v>
      </c>
      <c r="F647" s="45">
        <f t="shared" si="109"/>
        <v>161.26317095744304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1278266.1199999999</v>
      </c>
      <c r="E649" s="60">
        <f t="shared" si="165"/>
        <v>1046227.5500000003</v>
      </c>
      <c r="F649" s="45">
        <f t="shared" si="109"/>
        <v>81.847397316608877</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86327.85</v>
      </c>
      <c r="E651" s="196">
        <v>6762.5</v>
      </c>
      <c r="F651" s="61">
        <f t="shared" si="109"/>
        <v>7.8335091166987239</v>
      </c>
    </row>
    <row r="652" spans="1:6" s="55" customFormat="1" ht="20.100000000000001" customHeight="1" x14ac:dyDescent="0.25">
      <c r="A652" s="373" t="s">
        <v>1254</v>
      </c>
      <c r="B652" s="374"/>
      <c r="C652" s="171"/>
      <c r="D652" s="43"/>
      <c r="E652" s="43"/>
      <c r="F652" s="44"/>
    </row>
    <row r="653" spans="1:6" ht="12.75" customHeight="1" x14ac:dyDescent="0.25">
      <c r="A653" s="63">
        <v>11</v>
      </c>
      <c r="B653" s="64" t="s">
        <v>1255</v>
      </c>
      <c r="C653" s="247" t="s">
        <v>1256</v>
      </c>
      <c r="D653" s="194">
        <v>816528.48</v>
      </c>
      <c r="E653" s="194">
        <v>1279513.29</v>
      </c>
      <c r="F653" s="45">
        <f t="shared" ref="F653:F740" si="167">IF(D653&lt;&gt;0,IF(E653/D653&gt;=100,"&gt;&gt;100",E653/D653*100),"-")</f>
        <v>156.70161192662871</v>
      </c>
    </row>
    <row r="654" spans="1:6" ht="12.75" customHeight="1" x14ac:dyDescent="0.25">
      <c r="A654" s="63" t="s">
        <v>1257</v>
      </c>
      <c r="B654" s="64" t="s">
        <v>1258</v>
      </c>
      <c r="C654" s="247" t="s">
        <v>1257</v>
      </c>
      <c r="D654" s="194">
        <v>2479822.61</v>
      </c>
      <c r="E654" s="194">
        <v>2265043.84</v>
      </c>
      <c r="F654" s="45">
        <f t="shared" si="167"/>
        <v>91.338946215995662</v>
      </c>
    </row>
    <row r="655" spans="1:6" ht="12.75" customHeight="1" x14ac:dyDescent="0.25">
      <c r="A655" s="63" t="s">
        <v>1259</v>
      </c>
      <c r="B655" s="64" t="s">
        <v>1260</v>
      </c>
      <c r="C655" s="247" t="s">
        <v>1259</v>
      </c>
      <c r="D655" s="194">
        <v>2016837.8</v>
      </c>
      <c r="E655" s="194">
        <v>2407050.41</v>
      </c>
      <c r="F655" s="45">
        <f t="shared" si="167"/>
        <v>119.34774377989147</v>
      </c>
    </row>
    <row r="656" spans="1:6" ht="22.8" x14ac:dyDescent="0.25">
      <c r="A656" s="63">
        <v>11</v>
      </c>
      <c r="B656" s="64" t="s">
        <v>1261</v>
      </c>
      <c r="C656" s="247" t="s">
        <v>1262</v>
      </c>
      <c r="D656" s="60">
        <f t="shared" ref="D656:E656" si="168">+D653+D654-D655</f>
        <v>1279513.2899999998</v>
      </c>
      <c r="E656" s="60">
        <f t="shared" si="168"/>
        <v>1137506.7199999997</v>
      </c>
      <c r="F656" s="45">
        <f t="shared" si="167"/>
        <v>88.90151660714676</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21</v>
      </c>
      <c r="E658" s="253">
        <v>27</v>
      </c>
      <c r="F658" s="45">
        <f t="shared" si="167"/>
        <v>128.57142857142858</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21</v>
      </c>
      <c r="E660" s="253">
        <v>25</v>
      </c>
      <c r="F660" s="45">
        <f t="shared" si="167"/>
        <v>119.04761904761905</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560</v>
      </c>
      <c r="E733" s="192">
        <v>820.72</v>
      </c>
      <c r="F733" s="71">
        <f t="shared" si="167"/>
        <v>146.55714285714285</v>
      </c>
    </row>
    <row r="734" spans="1:6" ht="12.75" customHeight="1" x14ac:dyDescent="0.25">
      <c r="A734" s="70">
        <v>32121</v>
      </c>
      <c r="B734" s="65" t="s">
        <v>1398</v>
      </c>
      <c r="C734" s="278" t="s">
        <v>1399</v>
      </c>
      <c r="D734" s="192">
        <v>8057.23</v>
      </c>
      <c r="E734" s="192">
        <v>10233.75</v>
      </c>
      <c r="F734" s="71">
        <f t="shared" si="167"/>
        <v>127.01325393466489</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4300</v>
      </c>
      <c r="E736" s="194">
        <v>5300</v>
      </c>
      <c r="F736" s="45">
        <f t="shared" si="167"/>
        <v>123.25581395348837</v>
      </c>
    </row>
    <row r="737" spans="1:6" ht="12.75" customHeight="1" x14ac:dyDescent="0.25">
      <c r="A737" s="63" t="s">
        <v>1404</v>
      </c>
      <c r="B737" s="64" t="s">
        <v>1405</v>
      </c>
      <c r="C737" s="247" t="s">
        <v>1404</v>
      </c>
      <c r="D737" s="194">
        <v>347576.08</v>
      </c>
      <c r="E737" s="194">
        <v>377892.97</v>
      </c>
      <c r="F737" s="45">
        <f t="shared" si="167"/>
        <v>108.72237525666321</v>
      </c>
    </row>
    <row r="738" spans="1:6" ht="12.75" customHeight="1" x14ac:dyDescent="0.25">
      <c r="A738" s="63" t="s">
        <v>1406</v>
      </c>
      <c r="B738" s="64" t="s">
        <v>1407</v>
      </c>
      <c r="C738" s="247" t="s">
        <v>1406</v>
      </c>
      <c r="D738" s="194">
        <v>180406.7</v>
      </c>
      <c r="E738" s="194">
        <v>180615.42</v>
      </c>
      <c r="F738" s="45">
        <f t="shared" si="167"/>
        <v>100.1156941510487</v>
      </c>
    </row>
    <row r="739" spans="1:6" ht="12.75" customHeight="1" x14ac:dyDescent="0.25">
      <c r="A739" s="70" t="s">
        <v>1408</v>
      </c>
      <c r="B739" s="65" t="s">
        <v>1409</v>
      </c>
      <c r="C739" s="278" t="s">
        <v>1408</v>
      </c>
      <c r="D739" s="192">
        <v>802.4</v>
      </c>
      <c r="E739" s="192">
        <v>0</v>
      </c>
      <c r="F739" s="71">
        <f t="shared" si="167"/>
        <v>0</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14239.64</v>
      </c>
      <c r="E741" s="192">
        <v>12115.93</v>
      </c>
      <c r="F741" s="71">
        <f t="shared" ref="F741:F1006" si="169">IF(D741&lt;&gt;0,IF(E741/D741&gt;=100,"&gt;&gt;100",E741/D741*100),"-")</f>
        <v>85.085929138658003</v>
      </c>
    </row>
    <row r="742" spans="1:6" ht="12.75" customHeight="1" x14ac:dyDescent="0.25">
      <c r="A742" s="70" t="s">
        <v>1414</v>
      </c>
      <c r="B742" s="65" t="s">
        <v>1415</v>
      </c>
      <c r="C742" s="278" t="s">
        <v>1414</v>
      </c>
      <c r="D742" s="192">
        <v>146.58000000000001</v>
      </c>
      <c r="E742" s="192">
        <v>167.51</v>
      </c>
      <c r="F742" s="71">
        <f t="shared" si="169"/>
        <v>114.27889207258832</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v>2302</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64437.58</v>
      </c>
      <c r="E846" s="194">
        <v>76496.03</v>
      </c>
      <c r="F846" s="45">
        <f t="shared" si="169"/>
        <v>118.71338122877985</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9" t="s">
        <v>1948</v>
      </c>
      <c r="B1010" s="370"/>
      <c r="C1010" s="48"/>
      <c r="D1010" s="53"/>
      <c r="E1010" s="53"/>
      <c r="F1010" s="54"/>
    </row>
    <row r="1011" spans="1:6" ht="39.15"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62992125984251968" right="0.23622047244094491" top="0.35433070866141736" bottom="0.35433070866141736" header="0.31496062992125984" footer="0.31496062992125984"/>
  <pageSetup paperSize="9" scale="72"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33203125" defaultRowHeight="15" customHeight="1" x14ac:dyDescent="0.2"/>
  <cols>
    <col min="1" max="1" width="13.21875" style="169" customWidth="1"/>
    <col min="2" max="2" width="60.77734375" style="187" customWidth="1"/>
    <col min="3" max="3" width="12.77734375" style="169" customWidth="1"/>
    <col min="4" max="5" width="14.77734375" style="68" customWidth="1"/>
    <col min="6" max="6" width="8.77734375" style="68" customWidth="1"/>
    <col min="7" max="23" width="8" style="67" customWidth="1"/>
    <col min="24" max="30" width="14.33203125" style="67" customWidth="1"/>
    <col min="31" max="16384" width="14.33203125" style="67"/>
  </cols>
  <sheetData>
    <row r="1" spans="1:24" s="46" customFormat="1" ht="44.4" customHeight="1" x14ac:dyDescent="0.25">
      <c r="A1" s="268" t="s">
        <v>0</v>
      </c>
      <c r="B1" s="324" t="s">
        <v>1</v>
      </c>
      <c r="C1" s="268" t="s">
        <v>2</v>
      </c>
      <c r="D1" s="325" t="s">
        <v>3</v>
      </c>
      <c r="E1" s="268" t="s">
        <v>4</v>
      </c>
      <c r="F1" s="326" t="s">
        <v>5</v>
      </c>
    </row>
    <row r="2" spans="1:24" ht="50.1" customHeight="1" x14ac:dyDescent="0.25">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15" customHeight="1" x14ac:dyDescent="0.25">
      <c r="A3" s="307" t="s">
        <v>7</v>
      </c>
      <c r="B3" s="308" t="s">
        <v>8</v>
      </c>
      <c r="C3" s="309" t="s">
        <v>9</v>
      </c>
      <c r="D3" s="310" t="s">
        <v>1989</v>
      </c>
      <c r="E3" s="308" t="s">
        <v>1990</v>
      </c>
      <c r="F3" s="311" t="s">
        <v>12</v>
      </c>
    </row>
    <row r="4" spans="1:24" s="176" customFormat="1" ht="12.15"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2859911.0700000003</v>
      </c>
      <c r="E6" s="180">
        <f t="shared" si="0"/>
        <v>2615839.2199999997</v>
      </c>
      <c r="F6" s="181">
        <f t="shared" ref="F6:F298" si="1">IF(D6&gt;0,IF(E6/D6&gt;=100,"&gt;&gt;100",E6/D6*100),"-")</f>
        <v>91.465753863458403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1443246.56</v>
      </c>
      <c r="E7" s="79">
        <f t="shared" si="2"/>
        <v>1426289.68</v>
      </c>
      <c r="F7" s="71">
        <f t="shared" si="1"/>
        <v>98.825087793730816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1227.1800000000003</v>
      </c>
      <c r="E8" s="79">
        <f>E9+E10-E11</f>
        <v>5235.25</v>
      </c>
      <c r="F8" s="71">
        <f t="shared" si="1"/>
        <v>426.60815854234897</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15527.14</v>
      </c>
      <c r="E10" s="192">
        <v>21396.5</v>
      </c>
      <c r="F10" s="71">
        <f t="shared" si="1"/>
        <v>137.80065098917123</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14299.96</v>
      </c>
      <c r="E11" s="192">
        <v>16161.25</v>
      </c>
      <c r="F11" s="71">
        <f t="shared" si="1"/>
        <v>113.01605039454657</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1438390.6800000002</v>
      </c>
      <c r="E12" s="79">
        <f t="shared" si="3"/>
        <v>1413076.96</v>
      </c>
      <c r="F12" s="71">
        <f t="shared" si="1"/>
        <v>98.240135983083519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1393853.81</v>
      </c>
      <c r="E13" s="79">
        <f t="shared" si="4"/>
        <v>1371781.49</v>
      </c>
      <c r="F13" s="71">
        <f t="shared" si="1"/>
        <v>98.41645373125607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1765785.22</v>
      </c>
      <c r="E15" s="192">
        <v>1765785.22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371931.41</v>
      </c>
      <c r="E18" s="192">
        <v>394003.73</v>
      </c>
      <c r="F18" s="71">
        <f t="shared" si="1"/>
        <v>105.9345135706608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41910.75</v>
      </c>
      <c r="E19" s="79">
        <f t="shared" si="5"/>
        <v>39756.01999999996</v>
      </c>
      <c r="F19" s="71">
        <f t="shared" si="1"/>
        <v>94.858765352564575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146199.09</v>
      </c>
      <c r="E20" s="192">
        <v>156776.99</v>
      </c>
      <c r="F20" s="71">
        <f t="shared" si="1"/>
        <v>107.23527075305326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11667.65</v>
      </c>
      <c r="E21" s="192">
        <v>9623.99</v>
      </c>
      <c r="F21" s="71">
        <f t="shared" si="1"/>
        <v>82.4843906013636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77917.009999999995</v>
      </c>
      <c r="E22" s="192">
        <v>79172.179999999993</v>
      </c>
      <c r="F22" s="71">
        <f t="shared" si="1"/>
        <v>101.610906270659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193873</v>
      </c>
      <c r="E28" s="192">
        <v>205817.14</v>
      </c>
      <c r="F28" s="71">
        <f t="shared" si="1"/>
        <v>106.16080630103212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64570.64</v>
      </c>
      <c r="E36" s="192">
        <v>65600</v>
      </c>
      <c r="F36" s="71">
        <f t="shared" si="1"/>
        <v>101.59416106143597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64570.64</v>
      </c>
      <c r="E40" s="192">
        <v>65600</v>
      </c>
      <c r="F40" s="71">
        <f t="shared" si="1"/>
        <v>101.59416106143597</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2626.1200000000008</v>
      </c>
      <c r="E45" s="79">
        <f t="shared" si="9"/>
        <v>1539.4500000000007</v>
      </c>
      <c r="F45" s="71">
        <f t="shared" si="1"/>
        <v>58.620702785858988</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17291</v>
      </c>
      <c r="E47" s="192">
        <v>17291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14664.88</v>
      </c>
      <c r="E50" s="192">
        <v>15751.55</v>
      </c>
      <c r="F50" s="71">
        <f t="shared" si="1"/>
        <v>107.4100163110779</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1529.3</v>
      </c>
      <c r="E54" s="192">
        <v>1529.3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1529.3</v>
      </c>
      <c r="E55" s="192">
        <v>1529.3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3628.7</v>
      </c>
      <c r="E63" s="79">
        <f>SUM(E64:E68)</f>
        <v>7977.4699999999993</v>
      </c>
      <c r="F63" s="71">
        <f>IF(D63&gt;0,IF(E63/D63&gt;=100,"&gt;&gt;100",E63/D63*100),"-")</f>
        <v>219.8437456940502</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5118.5</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3628.7</v>
      </c>
      <c r="E65" s="192">
        <v>2858.97</v>
      </c>
      <c r="F65" s="71">
        <f t="shared" si="1"/>
        <v>78.787720120153224</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1416664.5100000002</v>
      </c>
      <c r="E69" s="79">
        <f>E70+E82+E88+E119+E135+E147+E165+E171</f>
        <v>1189549.5399999998</v>
      </c>
      <c r="F69" s="71">
        <f t="shared" si="1"/>
        <v>83.968330652964511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1279513.29</v>
      </c>
      <c r="E70" s="79">
        <f t="shared" si="12"/>
        <v>1137506.72</v>
      </c>
      <c r="F70" s="71">
        <f t="shared" si="1"/>
        <v>88.901516607146775</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1279513.29</v>
      </c>
      <c r="E71" s="79">
        <f t="shared" si="13"/>
        <v>1137506.72</v>
      </c>
      <c r="F71" s="71">
        <f t="shared" si="1"/>
        <v>88.901516607146775</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1279513.29</v>
      </c>
      <c r="E73" s="192">
        <v>1137506.72</v>
      </c>
      <c r="F73" s="71">
        <f t="shared" si="1"/>
        <v>88.901516607146775</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23832.59</v>
      </c>
      <c r="E82" s="79">
        <f>SUM(E83:E85)-E86+E87</f>
        <v>24563.129999999997</v>
      </c>
      <c r="F82" s="71">
        <f t="shared" si="1"/>
        <v>103.06529840021584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0.01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23832.59</v>
      </c>
      <c r="E85" s="192">
        <v>24015.61</v>
      </c>
      <c r="F85" s="71">
        <f t="shared" si="1"/>
        <v>100.76794003505285</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0</v>
      </c>
      <c r="E87" s="192">
        <v>547.51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26990.78</v>
      </c>
      <c r="E147" s="79">
        <f t="shared" si="24"/>
        <v>20717.190000000002</v>
      </c>
      <c r="F147" s="71">
        <f t="shared" si="1"/>
        <v>76.756544271784676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3.19</v>
      </c>
      <c r="E159" s="192">
        <v>2.81</v>
      </c>
      <c r="F159" s="71">
        <f t="shared" si="1"/>
        <v>88.087774294670851</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26987.59</v>
      </c>
      <c r="E161" s="192">
        <v>20714.38</v>
      </c>
      <c r="F161" s="71">
        <f t="shared" si="1"/>
        <v>76.755204892322737</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86327.85</v>
      </c>
      <c r="E171" s="79">
        <f t="shared" si="27"/>
        <v>6762.5</v>
      </c>
      <c r="F171" s="71">
        <f t="shared" si="1"/>
        <v>7.8335091166987239</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7812.5</v>
      </c>
      <c r="E172" s="192">
        <v>6762.5</v>
      </c>
      <c r="F172" s="71">
        <f t="shared" si="1"/>
        <v>86.56</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78515.350000000006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2859911.07</v>
      </c>
      <c r="E176" s="79">
        <f>E177+E251</f>
        <v>2615839.2200000002</v>
      </c>
      <c r="F176" s="71">
        <f t="shared" si="1"/>
        <v>91.465753863458431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129429.6</v>
      </c>
      <c r="E177" s="79">
        <f>E178+E197+E203+E219+E247+E248</f>
        <v>147908.20000000001</v>
      </c>
      <c r="F177" s="71">
        <f t="shared" si="1"/>
        <v>114.27695055845031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129429.6</v>
      </c>
      <c r="E178" s="79">
        <f>SUM(E179:E181)+E185+E186+SUM(E194:E196)</f>
        <v>147410.47</v>
      </c>
      <c r="F178" s="71">
        <f t="shared" si="1"/>
        <v>113.8923940118798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78973.19</v>
      </c>
      <c r="E179" s="192">
        <v>107884.72</v>
      </c>
      <c r="F179" s="71">
        <f t="shared" si="1"/>
        <v>136.60929740839899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43249.58</v>
      </c>
      <c r="E180" s="192">
        <v>36010.5</v>
      </c>
      <c r="F180" s="71">
        <f t="shared" si="1"/>
        <v>83.262080232917867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316.36</v>
      </c>
      <c r="E181" s="79">
        <f t="shared" si="28"/>
        <v>248.34</v>
      </c>
      <c r="F181" s="71">
        <f t="shared" si="1"/>
        <v>78.499178151473004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316.36</v>
      </c>
      <c r="E184" s="192">
        <v>248.34</v>
      </c>
      <c r="F184" s="71">
        <f t="shared" si="1"/>
        <v>78.499178151473004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6890.47</v>
      </c>
      <c r="E196" s="192">
        <v>3266.91</v>
      </c>
      <c r="F196" s="71">
        <f t="shared" si="1"/>
        <v>47.412005276853392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497.73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2730481.4699999997</v>
      </c>
      <c r="E251" s="79">
        <f>+E252+E255-E264+E274+E291</f>
        <v>2467931.02</v>
      </c>
      <c r="F251" s="71">
        <f t="shared" si="1"/>
        <v>90.384463220693462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1426509.69</v>
      </c>
      <c r="E252" s="79">
        <f>E253-E254</f>
        <v>1405129.16</v>
      </c>
      <c r="F252" s="71">
        <f t="shared" si="1"/>
        <v>98.501199806080535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1426509.69</v>
      </c>
      <c r="E253" s="192">
        <v>1405129.16</v>
      </c>
      <c r="F253" s="71">
        <f t="shared" si="1"/>
        <v>98.501199806080535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1278266.1199999999</v>
      </c>
      <c r="E255" s="79">
        <f>E256-E260</f>
        <v>1046227.5499999999</v>
      </c>
      <c r="F255" s="71">
        <f t="shared" si="1"/>
        <v>81.847397316608848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1300794.45</v>
      </c>
      <c r="E256" s="79">
        <f>SUM(E257:E259)</f>
        <v>1076587.1499999999</v>
      </c>
      <c r="F256" s="71">
        <f t="shared" si="1"/>
        <v>82.763817911430976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1037377.69</v>
      </c>
      <c r="E257" s="192">
        <v>1076587.1499999999</v>
      </c>
      <c r="F257" s="71">
        <f t="shared" si="1"/>
        <v>103.77967064242533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263416.76</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22528.33</v>
      </c>
      <c r="E260" s="79">
        <f>SUM(E261:E263)</f>
        <v>30359.599999999999</v>
      </c>
      <c r="F260" s="71">
        <f t="shared" si="1"/>
        <v>134.76187538090926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22528.33</v>
      </c>
      <c r="E262" s="192">
        <v>30359.599999999999</v>
      </c>
      <c r="F262" s="71">
        <f t="shared" si="1"/>
        <v>134.76187538090926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25705.66</v>
      </c>
      <c r="E274" s="79">
        <f>SUM(E275:E277)+SUM(E286:E290)</f>
        <v>16574.310000000001</v>
      </c>
      <c r="F274" s="71">
        <f t="shared" si="1"/>
        <v>64.477278544880775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2.81</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25705.66</v>
      </c>
      <c r="E288" s="192">
        <v>16571.5</v>
      </c>
      <c r="F288" s="71">
        <f t="shared" si="39"/>
        <v>64.466347100210612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9070.39</v>
      </c>
      <c r="E297" s="79">
        <f t="shared" si="42"/>
        <v>80901.84</v>
      </c>
      <c r="F297" s="71">
        <f t="shared" si="1"/>
        <v>891.93342292889281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9070.39</v>
      </c>
      <c r="E298" s="193">
        <v>80901.84</v>
      </c>
      <c r="F298" s="75">
        <f t="shared" si="1"/>
        <v>891.93342292889281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26990.78</v>
      </c>
      <c r="E303" s="192">
        <v>20717.189999999999</v>
      </c>
      <c r="F303" s="71">
        <f t="shared" si="43"/>
        <v>76.756544271784648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v>497.73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49.78</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129429.6</v>
      </c>
      <c r="E337" s="192">
        <v>147410.47</v>
      </c>
      <c r="F337" s="71">
        <f t="shared" si="43"/>
        <v>113.8923940118798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497.73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230680.68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0.53</v>
      </c>
      <c r="E387" s="192">
        <v>0.53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8801.1</v>
      </c>
      <c r="E389" s="192">
        <v>19126.8</v>
      </c>
      <c r="F389" s="71">
        <f t="shared" si="44"/>
        <v>217.32283464566927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61509.599999999999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268.76</v>
      </c>
      <c r="E397" s="284">
        <v>264.91000000000003</v>
      </c>
      <c r="F397" s="289">
        <f t="shared" si="44"/>
        <v>98.567495162970701</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62992125984251968" right="0.23622047244094491" top="0.15748031496062992" bottom="0.19685039370078741" header="0.31496062992125984" footer="0.31496062992125984"/>
  <pageSetup paperSize="9" scale="72"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3203125" defaultRowHeight="15" customHeight="1" x14ac:dyDescent="0.2"/>
  <cols>
    <col min="1" max="1" width="13.21875" style="141" customWidth="1"/>
    <col min="2" max="2" width="60.77734375" style="165" customWidth="1"/>
    <col min="3" max="3" width="12.77734375" style="141" customWidth="1"/>
    <col min="4" max="5" width="14.77734375" style="50" customWidth="1"/>
    <col min="6" max="6" width="8.77734375" style="46" customWidth="1"/>
    <col min="7" max="25" width="8" style="46" customWidth="1"/>
    <col min="26" max="32" width="14.33203125" style="46" customWidth="1"/>
    <col min="33" max="16384" width="14.33203125" style="46"/>
  </cols>
  <sheetData>
    <row r="1" spans="1:25" ht="44.4"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15"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1854362.53</v>
      </c>
      <c r="E35" s="60">
        <f t="shared" si="7"/>
        <v>2266817.2400000002</v>
      </c>
      <c r="F35" s="45">
        <f t="shared" si="1"/>
        <v>122.24239884743572</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1854362.53</v>
      </c>
      <c r="E66" s="60">
        <f t="shared" si="14"/>
        <v>2266817.2400000002</v>
      </c>
      <c r="F66" s="45">
        <f t="shared" si="1"/>
        <v>122.24239884743572</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1854362.53</v>
      </c>
      <c r="E67" s="194">
        <v>2266817.2400000002</v>
      </c>
      <c r="F67" s="45">
        <f t="shared" si="1"/>
        <v>122.24239884743572</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1854362.53</v>
      </c>
      <c r="E141" s="81">
        <f t="shared" si="28"/>
        <v>2266817.2400000002</v>
      </c>
      <c r="F141" s="61">
        <f t="shared" si="1"/>
        <v>122.24239884743572</v>
      </c>
      <c r="G141" s="42"/>
      <c r="H141" s="42"/>
      <c r="I141" s="42"/>
      <c r="J141" s="42"/>
      <c r="K141" s="42"/>
      <c r="L141" s="42"/>
      <c r="M141" s="42"/>
      <c r="N141" s="42"/>
      <c r="O141" s="42"/>
      <c r="P141" s="42"/>
      <c r="Q141" s="42"/>
      <c r="R141" s="42"/>
      <c r="S141" s="42"/>
      <c r="T141" s="42"/>
      <c r="U141" s="42"/>
      <c r="V141" s="42"/>
      <c r="W141" s="42"/>
      <c r="X141" s="42"/>
      <c r="Y141" s="42"/>
    </row>
    <row r="142" spans="1:25" ht="12.1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15"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1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1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1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1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1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1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1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1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1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1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1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3622047244094491" right="0.23622047244094491" top="0.74803149606299213" bottom="0.35433070866141736" header="0.31496062992125984" footer="0.31496062992125984"/>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3203125" defaultRowHeight="15" customHeight="1" x14ac:dyDescent="0.25"/>
  <cols>
    <col min="1" max="1" width="13.21875" style="147" customWidth="1"/>
    <col min="2" max="2" width="60.77734375" style="151" customWidth="1"/>
    <col min="3" max="3" width="12.77734375" style="147" customWidth="1"/>
    <col min="4" max="5" width="14.77734375" style="1" customWidth="1"/>
    <col min="6" max="6" width="13.33203125" style="1" customWidth="1"/>
    <col min="7" max="21" width="8" style="1" customWidth="1"/>
  </cols>
  <sheetData>
    <row r="1" spans="1:24" s="269" customFormat="1" ht="44.4"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15"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15"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65" customHeight="1" x14ac:dyDescent="0.25">
      <c r="A5" s="160" t="s">
        <v>3084</v>
      </c>
      <c r="B5" s="84" t="s">
        <v>3085</v>
      </c>
      <c r="C5" s="254" t="s">
        <v>3084</v>
      </c>
      <c r="D5" s="58">
        <f t="shared" ref="D5:E5" si="0">D6+D22</f>
        <v>0</v>
      </c>
      <c r="E5" s="82">
        <f t="shared" si="0"/>
        <v>186.84</v>
      </c>
      <c r="F5" s="31"/>
      <c r="G5" s="31"/>
      <c r="H5" s="31"/>
      <c r="I5" s="31"/>
      <c r="J5" s="31"/>
      <c r="K5" s="31"/>
      <c r="L5" s="31"/>
      <c r="M5" s="31"/>
      <c r="N5" s="31"/>
      <c r="O5" s="31"/>
      <c r="P5" s="31"/>
      <c r="Q5" s="31"/>
      <c r="R5" s="31"/>
      <c r="S5" s="31"/>
      <c r="T5" s="31"/>
      <c r="U5" s="31"/>
    </row>
    <row r="6" spans="1:24" ht="13.6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6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6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6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6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6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6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6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6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6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6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6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6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65" customHeight="1" x14ac:dyDescent="0.25">
      <c r="A22" s="161" t="s">
        <v>3116</v>
      </c>
      <c r="B22" s="85" t="s">
        <v>3117</v>
      </c>
      <c r="C22" s="134" t="s">
        <v>3116</v>
      </c>
      <c r="D22" s="60">
        <f t="shared" ref="D22:E22" si="3">D23+D30</f>
        <v>0</v>
      </c>
      <c r="E22" s="83">
        <f t="shared" si="3"/>
        <v>186.84</v>
      </c>
      <c r="F22" s="31"/>
      <c r="G22" s="31"/>
      <c r="H22" s="31"/>
      <c r="I22" s="31"/>
      <c r="J22" s="31"/>
      <c r="K22" s="31"/>
      <c r="L22" s="31"/>
      <c r="M22" s="31"/>
      <c r="N22" s="31"/>
      <c r="O22" s="31"/>
      <c r="P22" s="31"/>
      <c r="Q22" s="31"/>
      <c r="R22" s="31"/>
      <c r="S22" s="31"/>
      <c r="T22" s="31"/>
      <c r="U22" s="31"/>
    </row>
    <row r="23" spans="1:21" ht="13.65" customHeight="1" x14ac:dyDescent="0.25">
      <c r="A23" s="161" t="s">
        <v>582</v>
      </c>
      <c r="B23" s="85" t="s">
        <v>3118</v>
      </c>
      <c r="C23" s="134" t="s">
        <v>3119</v>
      </c>
      <c r="D23" s="60">
        <f t="shared" ref="D23:E23" si="4">SUM(D24:D29)</f>
        <v>0</v>
      </c>
      <c r="E23" s="83">
        <f t="shared" si="4"/>
        <v>186.84</v>
      </c>
      <c r="F23" s="31"/>
      <c r="G23" s="31"/>
      <c r="H23" s="31"/>
      <c r="I23" s="31"/>
      <c r="J23" s="31"/>
      <c r="K23" s="31"/>
      <c r="L23" s="31"/>
      <c r="M23" s="31"/>
      <c r="N23" s="31"/>
      <c r="O23" s="31"/>
      <c r="P23" s="31"/>
      <c r="Q23" s="31"/>
      <c r="R23" s="31"/>
      <c r="S23" s="31"/>
      <c r="T23" s="31"/>
      <c r="U23" s="31"/>
    </row>
    <row r="24" spans="1:21" ht="13.6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65" customHeight="1" x14ac:dyDescent="0.25">
      <c r="A25" s="161" t="s">
        <v>582</v>
      </c>
      <c r="B25" s="85" t="s">
        <v>3092</v>
      </c>
      <c r="C25" s="134" t="s">
        <v>3121</v>
      </c>
      <c r="D25" s="194"/>
      <c r="E25" s="195">
        <v>186.84</v>
      </c>
      <c r="F25" s="31"/>
      <c r="G25" s="31"/>
      <c r="H25" s="31"/>
      <c r="I25" s="31"/>
      <c r="J25" s="31"/>
      <c r="K25" s="31"/>
      <c r="L25" s="31"/>
      <c r="M25" s="31"/>
      <c r="N25" s="31"/>
      <c r="O25" s="31"/>
      <c r="P25" s="31"/>
      <c r="Q25" s="31"/>
      <c r="R25" s="31"/>
      <c r="S25" s="31"/>
      <c r="T25" s="31"/>
      <c r="U25" s="31"/>
    </row>
    <row r="26" spans="1:21" ht="13.6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6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6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6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6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6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6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6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6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6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6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6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6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6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6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6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6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6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6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6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6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6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15"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15"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15"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15"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15"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15"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15"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15"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15"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15"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15"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15"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15"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15"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15"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15"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15"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15"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15"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15"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15"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15"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15"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15"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15"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15"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15"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15"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15"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15"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15"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15"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15"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15"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15"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15"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15"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15"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15"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15"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15"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15"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15"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15"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15"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15"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15"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15"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15"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15"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15"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15"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15"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15"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15"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15"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15"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15"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15"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15"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15"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15"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15"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15"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15"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15"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15"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15"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15"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15"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15"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15"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15"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15"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15"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15"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15"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15"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15"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15"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15"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15"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15"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15"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15"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15"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15"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15"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15"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15"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15"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15"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15"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15"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15"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15"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15"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15"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15"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15"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33203125" defaultRowHeight="15" customHeight="1" x14ac:dyDescent="0.25"/>
  <cols>
    <col min="1" max="1" width="18.77734375" style="151" customWidth="1"/>
    <col min="2" max="2" width="53.88671875" style="151" customWidth="1"/>
    <col min="3" max="3" width="18.77734375" style="159" customWidth="1"/>
    <col min="4" max="4" width="17.88671875" style="1" customWidth="1"/>
    <col min="5" max="5" width="8.77734375" style="1" customWidth="1"/>
    <col min="6" max="6" width="7.6640625" style="1" customWidth="1"/>
    <col min="7" max="21" width="8" style="1" customWidth="1"/>
  </cols>
  <sheetData>
    <row r="1" spans="1:24" s="269" customFormat="1" ht="44.4"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15" customHeight="1" x14ac:dyDescent="0.25">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129429.6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2463157.75</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1017.1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2432911.09</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1142714.55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979142.91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1924.09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76496.03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232633.51</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29229.56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2444679.1499999994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519.37</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2414930.2199999993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1113803.02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986381.99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1992.11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76496.03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236257.07</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29229.56</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147908.20000000065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147908.20000000001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497.73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147410.47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62992125984251968" right="3.937007874015748E-2"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sqref="A1:D1"/>
    </sheetView>
  </sheetViews>
  <sheetFormatPr defaultColWidth="14.33203125" defaultRowHeight="15" customHeight="1" x14ac:dyDescent="0.25"/>
  <cols>
    <col min="1" max="1" width="4.33203125" style="41" customWidth="1"/>
    <col min="2" max="2" width="9.21875" style="41" customWidth="1"/>
    <col min="3" max="3" width="110.88671875" style="41" customWidth="1"/>
    <col min="4" max="16" width="7.77734375" style="41" hidden="1" customWidth="1"/>
    <col min="17" max="17" width="25" style="41" hidden="1" customWidth="1"/>
    <col min="18" max="22" width="14.33203125" style="41" customWidth="1"/>
    <col min="23" max="16384" width="14.332031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23286</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4"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400000000000006"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15000000000000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150000000000006"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15"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4"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15"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15"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15"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15"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15"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15"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15"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15"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15"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15"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6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15"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15"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15"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399999999999999"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399999999999999"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15"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15"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15"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15"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15"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15"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15"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15"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15"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15"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15"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15"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15"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15"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15"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15"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15"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15"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15"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15"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15"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15"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15"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15"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15"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15"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15" customHeight="1" x14ac:dyDescent="0.25">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15"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15"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15"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15"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15"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15"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15"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15"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15"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15"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15"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15"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15"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15"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15"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15"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15"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15"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15"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15"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15"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15"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15"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15"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15"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15"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15"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15"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15"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15"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15"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15"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15"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15"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15"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15"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15"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15"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15"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15"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15"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15"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15"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15"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15"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15"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15"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15"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15"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15"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15"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15"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15"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15"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15"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15"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5"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15"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1983</v>
      </c>
      <c r="B342" s="389"/>
      <c r="C342" s="390"/>
      <c r="D342" s="95"/>
      <c r="E342" s="51">
        <f>SUM(E343:E344)</f>
        <v>0</v>
      </c>
      <c r="F342" s="51">
        <f>SUM(F343:F344)</f>
        <v>0</v>
      </c>
      <c r="G342" s="51"/>
      <c r="H342" s="51"/>
      <c r="I342" s="51"/>
      <c r="J342" s="51"/>
      <c r="K342" s="51"/>
      <c r="L342" s="51"/>
      <c r="M342" s="51"/>
      <c r="N342" s="51"/>
      <c r="O342" s="51"/>
      <c r="P342" s="51"/>
    </row>
    <row r="343" spans="1:18" ht="30.15"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1982</v>
      </c>
      <c r="B345" s="389"/>
      <c r="C345" s="390"/>
      <c r="D345" s="95"/>
      <c r="E345" s="51">
        <f>SUM(E346:E346)</f>
        <v>0</v>
      </c>
      <c r="F345" s="51">
        <f>SUM(F346:F346)</f>
        <v>0</v>
      </c>
      <c r="G345" s="51"/>
      <c r="H345" s="51"/>
      <c r="I345" s="51"/>
      <c r="J345" s="51"/>
      <c r="K345" s="51"/>
      <c r="L345" s="51"/>
      <c r="M345" s="51"/>
      <c r="N345" s="51"/>
      <c r="O345" s="51"/>
      <c r="P345" s="51"/>
    </row>
    <row r="346" spans="1:18" ht="30.15"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15"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Fabris</cp:lastModifiedBy>
  <cp:lastPrinted>2026-01-31T15:41:32Z</cp:lastPrinted>
  <dcterms:created xsi:type="dcterms:W3CDTF">2022-04-01T05:14:30Z</dcterms:created>
  <dcterms:modified xsi:type="dcterms:W3CDTF">2026-02-04T13:51:54Z</dcterms:modified>
</cp:coreProperties>
</file>